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G:\Mijn Drive\6 - LIJSTEN\- VOORRAAD\_Voorraadlijsten 2025\"/>
    </mc:Choice>
  </mc:AlternateContent>
  <xr:revisionPtr revIDLastSave="0" documentId="8_{C8BEC95F-DBC8-4F68-82EE-D49FA51D658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Orderbon_Klantenfiche" sheetId="1" r:id="rId1"/>
    <sheet name="Voorraad_GANGBAAR" sheetId="4" r:id="rId2"/>
    <sheet name="PP" sheetId="14" state="hidden" r:id="rId3"/>
    <sheet name="PO" sheetId="13" state="hidden" r:id="rId4"/>
    <sheet name="WLT" sheetId="11" state="hidden" r:id="rId5"/>
    <sheet name="CalCul" sheetId="12" state="hidden" r:id="rId6"/>
    <sheet name="Dropdown_update" sheetId="7" state="hidden" r:id="rId7"/>
  </sheets>
  <externalReferences>
    <externalReference r:id="rId8"/>
  </externalReferences>
  <definedNames>
    <definedName name="_xlnm._FilterDatabase" localSheetId="5" hidden="1">CalCul!$A$2:$D$2</definedName>
    <definedName name="_xlnm._FilterDatabase" localSheetId="3" hidden="1">PO!$A$1:$D$1</definedName>
    <definedName name="_xlnm._FilterDatabase" localSheetId="2" hidden="1">PP!$A$1:$C$1</definedName>
    <definedName name="_xlnm._FilterDatabase" localSheetId="1" hidden="1">Voorraad_GANGBAAR!$B$10:$S$353</definedName>
    <definedName name="_xlnm._FilterDatabase" localSheetId="4" hidden="1">WLT!$A$1:$F$1</definedName>
    <definedName name="Blokpalet">[1]Dropdown_Lists!$G$2:$G$4</definedName>
    <definedName name="Deense">[1]Dropdown_Lists!$E$2:$E$5</definedName>
    <definedName name="Distributie">[1]Dropdown_Lists!$A$2:$A$3</definedName>
    <definedName name="Foto">[1]Dropdown_Lists!$R$2:$R$4</definedName>
    <definedName name="Tijdstip">[1]Dropdown_Lists!$C$2:$C$3</definedName>
    <definedName name="Verloren">[1]Dropdown_Lists!$I$2:$I$5</definedName>
    <definedName name="Waarborg">[1]Dropdown_Lists!$M$2:$M$6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" i="12" l="1"/>
  <c r="D4" i="12" s="1"/>
  <c r="B5" i="12"/>
  <c r="D5" i="12" s="1"/>
  <c r="B6" i="12"/>
  <c r="D6" i="12" s="1"/>
  <c r="B7" i="12"/>
  <c r="D7" i="12" s="1"/>
  <c r="B8" i="12"/>
  <c r="D8" i="12" s="1"/>
  <c r="B9" i="12"/>
  <c r="D9" i="12" s="1"/>
  <c r="B10" i="12"/>
  <c r="D10" i="12" s="1"/>
  <c r="B11" i="12"/>
  <c r="D11" i="12" s="1"/>
  <c r="B12" i="12"/>
  <c r="D12" i="12" s="1"/>
  <c r="B13" i="12"/>
  <c r="D13" i="12" s="1"/>
  <c r="B3" i="12"/>
  <c r="D3" i="12" s="1"/>
  <c r="B312" i="4"/>
  <c r="B303" i="13" s="1"/>
  <c r="A3" i="14"/>
  <c r="B3" i="14"/>
  <c r="C3" i="14"/>
  <c r="A4" i="14"/>
  <c r="B4" i="14"/>
  <c r="C4" i="14"/>
  <c r="A5" i="14"/>
  <c r="B5" i="14"/>
  <c r="C5" i="14"/>
  <c r="A6" i="14"/>
  <c r="B6" i="14"/>
  <c r="C6" i="14"/>
  <c r="A7" i="14"/>
  <c r="B7" i="14"/>
  <c r="C7" i="14"/>
  <c r="A8" i="14"/>
  <c r="B8" i="14"/>
  <c r="C8" i="14"/>
  <c r="A9" i="14"/>
  <c r="B9" i="14"/>
  <c r="C9" i="14"/>
  <c r="A10" i="14"/>
  <c r="B10" i="14"/>
  <c r="C10" i="14"/>
  <c r="A11" i="14"/>
  <c r="B11" i="14"/>
  <c r="C11" i="14"/>
  <c r="A12" i="14"/>
  <c r="B12" i="14"/>
  <c r="C12" i="14"/>
  <c r="A13" i="14"/>
  <c r="B13" i="14"/>
  <c r="C13" i="14"/>
  <c r="A14" i="14"/>
  <c r="B14" i="14"/>
  <c r="C14" i="14"/>
  <c r="A15" i="14"/>
  <c r="B15" i="14"/>
  <c r="C15" i="14"/>
  <c r="A16" i="14"/>
  <c r="B16" i="14"/>
  <c r="C16" i="14"/>
  <c r="A17" i="14"/>
  <c r="B17" i="14"/>
  <c r="C17" i="14"/>
  <c r="A18" i="14"/>
  <c r="B18" i="14"/>
  <c r="C18" i="14"/>
  <c r="A19" i="14"/>
  <c r="B19" i="14"/>
  <c r="C19" i="14"/>
  <c r="A20" i="14"/>
  <c r="B20" i="14"/>
  <c r="C20" i="14"/>
  <c r="A21" i="14"/>
  <c r="B21" i="14"/>
  <c r="C21" i="14"/>
  <c r="A22" i="14"/>
  <c r="B22" i="14"/>
  <c r="C22" i="14"/>
  <c r="A23" i="14"/>
  <c r="B23" i="14"/>
  <c r="C23" i="14"/>
  <c r="A24" i="14"/>
  <c r="B24" i="14"/>
  <c r="C24" i="14"/>
  <c r="A25" i="14"/>
  <c r="B25" i="14"/>
  <c r="C25" i="14"/>
  <c r="A26" i="14"/>
  <c r="B26" i="14"/>
  <c r="C26" i="14"/>
  <c r="A27" i="14"/>
  <c r="B27" i="14"/>
  <c r="C27" i="14"/>
  <c r="A28" i="14"/>
  <c r="B28" i="14"/>
  <c r="C28" i="14"/>
  <c r="A29" i="14"/>
  <c r="B29" i="14"/>
  <c r="C29" i="14"/>
  <c r="A30" i="14"/>
  <c r="B30" i="14"/>
  <c r="C30" i="14"/>
  <c r="A31" i="14"/>
  <c r="B31" i="14"/>
  <c r="C31" i="14"/>
  <c r="A32" i="14"/>
  <c r="B32" i="14"/>
  <c r="C32" i="14"/>
  <c r="A33" i="14"/>
  <c r="B33" i="14"/>
  <c r="C33" i="14"/>
  <c r="A34" i="14"/>
  <c r="B34" i="14"/>
  <c r="C34" i="14"/>
  <c r="A35" i="14"/>
  <c r="B35" i="14"/>
  <c r="C35" i="14"/>
  <c r="A36" i="14"/>
  <c r="B36" i="14"/>
  <c r="C36" i="14"/>
  <c r="A37" i="14"/>
  <c r="B37" i="14"/>
  <c r="C37" i="14"/>
  <c r="A38" i="14"/>
  <c r="B38" i="14"/>
  <c r="C38" i="14"/>
  <c r="A39" i="14"/>
  <c r="B39" i="14"/>
  <c r="C39" i="14"/>
  <c r="A40" i="14"/>
  <c r="B40" i="14"/>
  <c r="C40" i="14"/>
  <c r="A41" i="14"/>
  <c r="B41" i="14"/>
  <c r="C41" i="14"/>
  <c r="A42" i="14"/>
  <c r="B42" i="14"/>
  <c r="C42" i="14"/>
  <c r="A43" i="14"/>
  <c r="B43" i="14"/>
  <c r="C43" i="14"/>
  <c r="A44" i="14"/>
  <c r="B44" i="14"/>
  <c r="C44" i="14"/>
  <c r="A45" i="14"/>
  <c r="B45" i="14"/>
  <c r="C45" i="14"/>
  <c r="A46" i="14"/>
  <c r="B46" i="14"/>
  <c r="C46" i="14"/>
  <c r="A47" i="14"/>
  <c r="B47" i="14"/>
  <c r="C47" i="14"/>
  <c r="A48" i="14"/>
  <c r="B48" i="14"/>
  <c r="C48" i="14"/>
  <c r="A49" i="14"/>
  <c r="B49" i="14"/>
  <c r="C49" i="14"/>
  <c r="A50" i="14"/>
  <c r="B50" i="14"/>
  <c r="C50" i="14"/>
  <c r="A51" i="14"/>
  <c r="B51" i="14"/>
  <c r="C51" i="14"/>
  <c r="A52" i="14"/>
  <c r="B52" i="14"/>
  <c r="C52" i="14"/>
  <c r="A53" i="14"/>
  <c r="B53" i="14"/>
  <c r="C53" i="14"/>
  <c r="A54" i="14"/>
  <c r="B54" i="14"/>
  <c r="C54" i="14"/>
  <c r="A55" i="14"/>
  <c r="B55" i="14"/>
  <c r="C55" i="14"/>
  <c r="A56" i="14"/>
  <c r="B56" i="14"/>
  <c r="C56" i="14"/>
  <c r="A57" i="14"/>
  <c r="B57" i="14"/>
  <c r="C57" i="14"/>
  <c r="A58" i="14"/>
  <c r="B58" i="14"/>
  <c r="C58" i="14"/>
  <c r="A59" i="14"/>
  <c r="B59" i="14"/>
  <c r="C59" i="14"/>
  <c r="A60" i="14"/>
  <c r="B60" i="14"/>
  <c r="C60" i="14"/>
  <c r="A61" i="14"/>
  <c r="B61" i="14"/>
  <c r="C61" i="14"/>
  <c r="A62" i="14"/>
  <c r="B62" i="14"/>
  <c r="C62" i="14"/>
  <c r="A63" i="14"/>
  <c r="B63" i="14"/>
  <c r="C63" i="14"/>
  <c r="A64" i="14"/>
  <c r="B64" i="14"/>
  <c r="C64" i="14"/>
  <c r="A65" i="14"/>
  <c r="B65" i="14"/>
  <c r="C65" i="14"/>
  <c r="A66" i="14"/>
  <c r="B66" i="14"/>
  <c r="C66" i="14"/>
  <c r="A67" i="14"/>
  <c r="B67" i="14"/>
  <c r="C67" i="14"/>
  <c r="A68" i="14"/>
  <c r="B68" i="14"/>
  <c r="C68" i="14"/>
  <c r="A69" i="14"/>
  <c r="B69" i="14"/>
  <c r="C69" i="14"/>
  <c r="A70" i="14"/>
  <c r="B70" i="14"/>
  <c r="C70" i="14"/>
  <c r="A71" i="14"/>
  <c r="B71" i="14"/>
  <c r="C71" i="14"/>
  <c r="A72" i="14"/>
  <c r="B72" i="14"/>
  <c r="C72" i="14"/>
  <c r="A73" i="14"/>
  <c r="B73" i="14"/>
  <c r="C73" i="14"/>
  <c r="A74" i="14"/>
  <c r="B74" i="14"/>
  <c r="C74" i="14"/>
  <c r="A75" i="14"/>
  <c r="B75" i="14"/>
  <c r="C75" i="14"/>
  <c r="A76" i="14"/>
  <c r="B76" i="14"/>
  <c r="C76" i="14"/>
  <c r="A77" i="14"/>
  <c r="B77" i="14"/>
  <c r="C77" i="14"/>
  <c r="A78" i="14"/>
  <c r="B78" i="14"/>
  <c r="C78" i="14"/>
  <c r="A79" i="14"/>
  <c r="B79" i="14"/>
  <c r="C79" i="14"/>
  <c r="A80" i="14"/>
  <c r="B80" i="14"/>
  <c r="C80" i="14"/>
  <c r="A81" i="14"/>
  <c r="B81" i="14"/>
  <c r="C81" i="14"/>
  <c r="A82" i="14"/>
  <c r="B82" i="14"/>
  <c r="C82" i="14"/>
  <c r="A83" i="14"/>
  <c r="B83" i="14"/>
  <c r="C83" i="14"/>
  <c r="A84" i="14"/>
  <c r="B84" i="14"/>
  <c r="C84" i="14"/>
  <c r="A85" i="14"/>
  <c r="B85" i="14"/>
  <c r="C85" i="14"/>
  <c r="A86" i="14"/>
  <c r="B86" i="14"/>
  <c r="C86" i="14"/>
  <c r="A87" i="14"/>
  <c r="B87" i="14"/>
  <c r="C87" i="14"/>
  <c r="A88" i="14"/>
  <c r="B88" i="14"/>
  <c r="C88" i="14"/>
  <c r="A89" i="14"/>
  <c r="B89" i="14"/>
  <c r="C89" i="14"/>
  <c r="A90" i="14"/>
  <c r="B90" i="14"/>
  <c r="C90" i="14"/>
  <c r="A91" i="14"/>
  <c r="B91" i="14"/>
  <c r="C91" i="14"/>
  <c r="A92" i="14"/>
  <c r="B92" i="14"/>
  <c r="C92" i="14"/>
  <c r="A93" i="14"/>
  <c r="B93" i="14"/>
  <c r="C93" i="14"/>
  <c r="A94" i="14"/>
  <c r="B94" i="14"/>
  <c r="C94" i="14"/>
  <c r="A95" i="14"/>
  <c r="B95" i="14"/>
  <c r="C95" i="14"/>
  <c r="A96" i="14"/>
  <c r="B96" i="14"/>
  <c r="C96" i="14"/>
  <c r="A97" i="14"/>
  <c r="B97" i="14"/>
  <c r="C97" i="14"/>
  <c r="A98" i="14"/>
  <c r="B98" i="14"/>
  <c r="C98" i="14"/>
  <c r="A99" i="14"/>
  <c r="B99" i="14"/>
  <c r="C99" i="14"/>
  <c r="A100" i="14"/>
  <c r="B100" i="14"/>
  <c r="C100" i="14"/>
  <c r="A101" i="14"/>
  <c r="B101" i="14"/>
  <c r="C101" i="14"/>
  <c r="A102" i="14"/>
  <c r="B102" i="14"/>
  <c r="C102" i="14"/>
  <c r="A103" i="14"/>
  <c r="B103" i="14"/>
  <c r="C103" i="14"/>
  <c r="A104" i="14"/>
  <c r="B104" i="14"/>
  <c r="C104" i="14"/>
  <c r="A105" i="14"/>
  <c r="B105" i="14"/>
  <c r="C105" i="14"/>
  <c r="A106" i="14"/>
  <c r="B106" i="14"/>
  <c r="C106" i="14"/>
  <c r="A107" i="14"/>
  <c r="B107" i="14"/>
  <c r="C107" i="14"/>
  <c r="A108" i="14"/>
  <c r="B108" i="14"/>
  <c r="C108" i="14"/>
  <c r="A109" i="14"/>
  <c r="B109" i="14"/>
  <c r="C109" i="14"/>
  <c r="A110" i="14"/>
  <c r="B110" i="14"/>
  <c r="C110" i="14"/>
  <c r="A111" i="14"/>
  <c r="B111" i="14"/>
  <c r="C111" i="14"/>
  <c r="A112" i="14"/>
  <c r="B112" i="14"/>
  <c r="C112" i="14"/>
  <c r="A113" i="14"/>
  <c r="B113" i="14"/>
  <c r="C113" i="14"/>
  <c r="A114" i="14"/>
  <c r="B114" i="14"/>
  <c r="C114" i="14"/>
  <c r="A115" i="14"/>
  <c r="B115" i="14"/>
  <c r="C115" i="14"/>
  <c r="A116" i="14"/>
  <c r="B116" i="14"/>
  <c r="C116" i="14"/>
  <c r="A117" i="14"/>
  <c r="B117" i="14"/>
  <c r="C117" i="14"/>
  <c r="A118" i="14"/>
  <c r="B118" i="14"/>
  <c r="C118" i="14"/>
  <c r="A119" i="14"/>
  <c r="B119" i="14"/>
  <c r="C119" i="14"/>
  <c r="A120" i="14"/>
  <c r="B120" i="14"/>
  <c r="C120" i="14"/>
  <c r="A121" i="14"/>
  <c r="B121" i="14"/>
  <c r="C121" i="14"/>
  <c r="A122" i="14"/>
  <c r="B122" i="14"/>
  <c r="C122" i="14"/>
  <c r="A123" i="14"/>
  <c r="B123" i="14"/>
  <c r="C123" i="14"/>
  <c r="A124" i="14"/>
  <c r="B124" i="14"/>
  <c r="C124" i="14"/>
  <c r="A125" i="14"/>
  <c r="B125" i="14"/>
  <c r="C125" i="14"/>
  <c r="A126" i="14"/>
  <c r="B126" i="14"/>
  <c r="C126" i="14"/>
  <c r="A127" i="14"/>
  <c r="B127" i="14"/>
  <c r="C127" i="14"/>
  <c r="A128" i="14"/>
  <c r="B128" i="14"/>
  <c r="C128" i="14"/>
  <c r="A129" i="14"/>
  <c r="B129" i="14"/>
  <c r="C129" i="14"/>
  <c r="A130" i="14"/>
  <c r="B130" i="14"/>
  <c r="C130" i="14"/>
  <c r="A131" i="14"/>
  <c r="B131" i="14"/>
  <c r="C131" i="14"/>
  <c r="A132" i="14"/>
  <c r="B132" i="14"/>
  <c r="C132" i="14"/>
  <c r="A133" i="14"/>
  <c r="B133" i="14"/>
  <c r="C133" i="14"/>
  <c r="A134" i="14"/>
  <c r="B134" i="14"/>
  <c r="C134" i="14"/>
  <c r="A135" i="14"/>
  <c r="B135" i="14"/>
  <c r="C135" i="14"/>
  <c r="A136" i="14"/>
  <c r="B136" i="14"/>
  <c r="C136" i="14"/>
  <c r="A137" i="14"/>
  <c r="B137" i="14"/>
  <c r="C137" i="14"/>
  <c r="A138" i="14"/>
  <c r="B138" i="14"/>
  <c r="C138" i="14"/>
  <c r="A139" i="14"/>
  <c r="B139" i="14"/>
  <c r="C139" i="14"/>
  <c r="A140" i="14"/>
  <c r="B140" i="14"/>
  <c r="C140" i="14"/>
  <c r="A141" i="14"/>
  <c r="B141" i="14"/>
  <c r="C141" i="14"/>
  <c r="A142" i="14"/>
  <c r="B142" i="14"/>
  <c r="C142" i="14"/>
  <c r="A143" i="14"/>
  <c r="B143" i="14"/>
  <c r="C143" i="14"/>
  <c r="A144" i="14"/>
  <c r="B144" i="14"/>
  <c r="C144" i="14"/>
  <c r="A145" i="14"/>
  <c r="B145" i="14"/>
  <c r="C145" i="14"/>
  <c r="A146" i="14"/>
  <c r="B146" i="14"/>
  <c r="C146" i="14"/>
  <c r="A147" i="14"/>
  <c r="B147" i="14"/>
  <c r="C147" i="14"/>
  <c r="A148" i="14"/>
  <c r="B148" i="14"/>
  <c r="C148" i="14"/>
  <c r="A149" i="14"/>
  <c r="B149" i="14"/>
  <c r="C149" i="14"/>
  <c r="A150" i="14"/>
  <c r="B150" i="14"/>
  <c r="C150" i="14"/>
  <c r="A151" i="14"/>
  <c r="B151" i="14"/>
  <c r="C151" i="14"/>
  <c r="A152" i="14"/>
  <c r="B152" i="14"/>
  <c r="C152" i="14"/>
  <c r="A153" i="14"/>
  <c r="B153" i="14"/>
  <c r="C153" i="14"/>
  <c r="A154" i="14"/>
  <c r="B154" i="14"/>
  <c r="C154" i="14"/>
  <c r="A155" i="14"/>
  <c r="B155" i="14"/>
  <c r="C155" i="14"/>
  <c r="A156" i="14"/>
  <c r="B156" i="14"/>
  <c r="C156" i="14"/>
  <c r="A157" i="14"/>
  <c r="B157" i="14"/>
  <c r="C157" i="14"/>
  <c r="A158" i="14"/>
  <c r="B158" i="14"/>
  <c r="C158" i="14"/>
  <c r="A159" i="14"/>
  <c r="B159" i="14"/>
  <c r="C159" i="14"/>
  <c r="A160" i="14"/>
  <c r="B160" i="14"/>
  <c r="C160" i="14"/>
  <c r="A161" i="14"/>
  <c r="B161" i="14"/>
  <c r="C161" i="14"/>
  <c r="A162" i="14"/>
  <c r="B162" i="14"/>
  <c r="C162" i="14"/>
  <c r="A163" i="14"/>
  <c r="B163" i="14"/>
  <c r="C163" i="14"/>
  <c r="A164" i="14"/>
  <c r="B164" i="14"/>
  <c r="C164" i="14"/>
  <c r="A165" i="14"/>
  <c r="B165" i="14"/>
  <c r="C165" i="14"/>
  <c r="A166" i="14"/>
  <c r="B166" i="14"/>
  <c r="C166" i="14"/>
  <c r="A167" i="14"/>
  <c r="B167" i="14"/>
  <c r="C167" i="14"/>
  <c r="A168" i="14"/>
  <c r="B168" i="14"/>
  <c r="C168" i="14"/>
  <c r="A169" i="14"/>
  <c r="B169" i="14"/>
  <c r="C169" i="14"/>
  <c r="A170" i="14"/>
  <c r="B170" i="14"/>
  <c r="C170" i="14"/>
  <c r="A171" i="14"/>
  <c r="B171" i="14"/>
  <c r="C171" i="14"/>
  <c r="A172" i="14"/>
  <c r="B172" i="14"/>
  <c r="C172" i="14"/>
  <c r="A173" i="14"/>
  <c r="B173" i="14"/>
  <c r="C173" i="14"/>
  <c r="A174" i="14"/>
  <c r="B174" i="14"/>
  <c r="C174" i="14"/>
  <c r="A175" i="14"/>
  <c r="B175" i="14"/>
  <c r="C175" i="14"/>
  <c r="A176" i="14"/>
  <c r="B176" i="14"/>
  <c r="C176" i="14"/>
  <c r="A177" i="14"/>
  <c r="B177" i="14"/>
  <c r="C177" i="14"/>
  <c r="A178" i="14"/>
  <c r="B178" i="14"/>
  <c r="C178" i="14"/>
  <c r="A179" i="14"/>
  <c r="B179" i="14"/>
  <c r="C179" i="14"/>
  <c r="A180" i="14"/>
  <c r="B180" i="14"/>
  <c r="C180" i="14"/>
  <c r="A181" i="14"/>
  <c r="B181" i="14"/>
  <c r="C181" i="14"/>
  <c r="A182" i="14"/>
  <c r="B182" i="14"/>
  <c r="C182" i="14"/>
  <c r="A183" i="14"/>
  <c r="B183" i="14"/>
  <c r="C183" i="14"/>
  <c r="A184" i="14"/>
  <c r="B184" i="14"/>
  <c r="C184" i="14"/>
  <c r="A185" i="14"/>
  <c r="B185" i="14"/>
  <c r="C185" i="14"/>
  <c r="A186" i="14"/>
  <c r="B186" i="14"/>
  <c r="C186" i="14"/>
  <c r="A187" i="14"/>
  <c r="B187" i="14"/>
  <c r="C187" i="14"/>
  <c r="A188" i="14"/>
  <c r="B188" i="14"/>
  <c r="C188" i="14"/>
  <c r="A189" i="14"/>
  <c r="B189" i="14"/>
  <c r="C189" i="14"/>
  <c r="A190" i="14"/>
  <c r="B190" i="14"/>
  <c r="C190" i="14"/>
  <c r="A191" i="14"/>
  <c r="B191" i="14"/>
  <c r="C191" i="14"/>
  <c r="A192" i="14"/>
  <c r="B192" i="14"/>
  <c r="C192" i="14"/>
  <c r="A193" i="14"/>
  <c r="B193" i="14"/>
  <c r="C193" i="14"/>
  <c r="A194" i="14"/>
  <c r="B194" i="14"/>
  <c r="C194" i="14"/>
  <c r="A195" i="14"/>
  <c r="B195" i="14"/>
  <c r="C195" i="14"/>
  <c r="A196" i="14"/>
  <c r="B196" i="14"/>
  <c r="C196" i="14"/>
  <c r="A197" i="14"/>
  <c r="B197" i="14"/>
  <c r="C197" i="14"/>
  <c r="A198" i="14"/>
  <c r="B198" i="14"/>
  <c r="C198" i="14"/>
  <c r="A199" i="14"/>
  <c r="B199" i="14"/>
  <c r="C199" i="14"/>
  <c r="A200" i="14"/>
  <c r="B200" i="14"/>
  <c r="C200" i="14"/>
  <c r="A201" i="14"/>
  <c r="B201" i="14"/>
  <c r="C201" i="14"/>
  <c r="A202" i="14"/>
  <c r="B202" i="14"/>
  <c r="C202" i="14"/>
  <c r="A203" i="14"/>
  <c r="B203" i="14"/>
  <c r="C203" i="14"/>
  <c r="A204" i="14"/>
  <c r="B204" i="14"/>
  <c r="C204" i="14"/>
  <c r="A205" i="14"/>
  <c r="B205" i="14"/>
  <c r="C205" i="14"/>
  <c r="A206" i="14"/>
  <c r="B206" i="14"/>
  <c r="C206" i="14"/>
  <c r="A207" i="14"/>
  <c r="B207" i="14"/>
  <c r="C207" i="14"/>
  <c r="A208" i="14"/>
  <c r="B208" i="14"/>
  <c r="C208" i="14"/>
  <c r="A209" i="14"/>
  <c r="B209" i="14"/>
  <c r="C209" i="14"/>
  <c r="A210" i="14"/>
  <c r="B210" i="14"/>
  <c r="C210" i="14"/>
  <c r="A211" i="14"/>
  <c r="B211" i="14"/>
  <c r="C211" i="14"/>
  <c r="A212" i="14"/>
  <c r="B212" i="14"/>
  <c r="C212" i="14"/>
  <c r="A213" i="14"/>
  <c r="B213" i="14"/>
  <c r="C213" i="14"/>
  <c r="A214" i="14"/>
  <c r="B214" i="14"/>
  <c r="C214" i="14"/>
  <c r="A215" i="14"/>
  <c r="B215" i="14"/>
  <c r="C215" i="14"/>
  <c r="A216" i="14"/>
  <c r="B216" i="14"/>
  <c r="C216" i="14"/>
  <c r="A217" i="14"/>
  <c r="B217" i="14"/>
  <c r="C217" i="14"/>
  <c r="A218" i="14"/>
  <c r="B218" i="14"/>
  <c r="C218" i="14"/>
  <c r="A219" i="14"/>
  <c r="B219" i="14"/>
  <c r="C219" i="14"/>
  <c r="A220" i="14"/>
  <c r="B220" i="14"/>
  <c r="C220" i="14"/>
  <c r="A221" i="14"/>
  <c r="B221" i="14"/>
  <c r="C221" i="14"/>
  <c r="A222" i="14"/>
  <c r="B222" i="14"/>
  <c r="C222" i="14"/>
  <c r="A223" i="14"/>
  <c r="B223" i="14"/>
  <c r="C223" i="14"/>
  <c r="A224" i="14"/>
  <c r="B224" i="14"/>
  <c r="C224" i="14"/>
  <c r="A225" i="14"/>
  <c r="B225" i="14"/>
  <c r="C225" i="14"/>
  <c r="A226" i="14"/>
  <c r="B226" i="14"/>
  <c r="C226" i="14"/>
  <c r="A227" i="14"/>
  <c r="B227" i="14"/>
  <c r="C227" i="14"/>
  <c r="A228" i="14"/>
  <c r="B228" i="14"/>
  <c r="C228" i="14"/>
  <c r="A229" i="14"/>
  <c r="B229" i="14"/>
  <c r="C229" i="14"/>
  <c r="A230" i="14"/>
  <c r="B230" i="14"/>
  <c r="C230" i="14"/>
  <c r="A231" i="14"/>
  <c r="B231" i="14"/>
  <c r="C231" i="14"/>
  <c r="A232" i="14"/>
  <c r="B232" i="14"/>
  <c r="C232" i="14"/>
  <c r="A233" i="14"/>
  <c r="B233" i="14"/>
  <c r="C233" i="14"/>
  <c r="A234" i="14"/>
  <c r="B234" i="14"/>
  <c r="C234" i="14"/>
  <c r="A235" i="14"/>
  <c r="B235" i="14"/>
  <c r="C235" i="14"/>
  <c r="A236" i="14"/>
  <c r="B236" i="14"/>
  <c r="C236" i="14"/>
  <c r="A237" i="14"/>
  <c r="B237" i="14"/>
  <c r="C237" i="14"/>
  <c r="A238" i="14"/>
  <c r="B238" i="14"/>
  <c r="C238" i="14"/>
  <c r="A239" i="14"/>
  <c r="B239" i="14"/>
  <c r="C239" i="14"/>
  <c r="A240" i="14"/>
  <c r="B240" i="14"/>
  <c r="C240" i="14"/>
  <c r="A241" i="14"/>
  <c r="B241" i="14"/>
  <c r="C241" i="14"/>
  <c r="A242" i="14"/>
  <c r="B242" i="14"/>
  <c r="C242" i="14"/>
  <c r="A243" i="14"/>
  <c r="B243" i="14"/>
  <c r="C243" i="14"/>
  <c r="A244" i="14"/>
  <c r="B244" i="14"/>
  <c r="C244" i="14"/>
  <c r="A245" i="14"/>
  <c r="B245" i="14"/>
  <c r="C245" i="14"/>
  <c r="A246" i="14"/>
  <c r="B246" i="14"/>
  <c r="C246" i="14"/>
  <c r="A247" i="14"/>
  <c r="B247" i="14"/>
  <c r="C247" i="14"/>
  <c r="A248" i="14"/>
  <c r="B248" i="14"/>
  <c r="C248" i="14"/>
  <c r="A249" i="14"/>
  <c r="B249" i="14"/>
  <c r="C249" i="14"/>
  <c r="A250" i="14"/>
  <c r="B250" i="14"/>
  <c r="C250" i="14"/>
  <c r="A251" i="14"/>
  <c r="B251" i="14"/>
  <c r="C251" i="14"/>
  <c r="A252" i="14"/>
  <c r="B252" i="14"/>
  <c r="C252" i="14"/>
  <c r="A253" i="14"/>
  <c r="B253" i="14"/>
  <c r="C253" i="14"/>
  <c r="A254" i="14"/>
  <c r="B254" i="14"/>
  <c r="C254" i="14"/>
  <c r="A255" i="14"/>
  <c r="B255" i="14"/>
  <c r="C255" i="14"/>
  <c r="A256" i="14"/>
  <c r="B256" i="14"/>
  <c r="C256" i="14"/>
  <c r="A257" i="14"/>
  <c r="B257" i="14"/>
  <c r="C257" i="14"/>
  <c r="A258" i="14"/>
  <c r="B258" i="14"/>
  <c r="C258" i="14"/>
  <c r="A259" i="14"/>
  <c r="B259" i="14"/>
  <c r="C259" i="14"/>
  <c r="A260" i="14"/>
  <c r="B260" i="14"/>
  <c r="C260" i="14"/>
  <c r="A261" i="14"/>
  <c r="B261" i="14"/>
  <c r="C261" i="14"/>
  <c r="A262" i="14"/>
  <c r="B262" i="14"/>
  <c r="C262" i="14"/>
  <c r="A263" i="14"/>
  <c r="B263" i="14"/>
  <c r="C263" i="14"/>
  <c r="A264" i="14"/>
  <c r="B264" i="14"/>
  <c r="C264" i="14"/>
  <c r="A265" i="14"/>
  <c r="B265" i="14"/>
  <c r="C265" i="14"/>
  <c r="A266" i="14"/>
  <c r="B266" i="14"/>
  <c r="C266" i="14"/>
  <c r="A267" i="14"/>
  <c r="B267" i="14"/>
  <c r="C267" i="14"/>
  <c r="A268" i="14"/>
  <c r="B268" i="14"/>
  <c r="C268" i="14"/>
  <c r="A269" i="14"/>
  <c r="B269" i="14"/>
  <c r="C269" i="14"/>
  <c r="A270" i="14"/>
  <c r="B270" i="14"/>
  <c r="C270" i="14"/>
  <c r="A271" i="14"/>
  <c r="B271" i="14"/>
  <c r="C271" i="14"/>
  <c r="A272" i="14"/>
  <c r="B272" i="14"/>
  <c r="C272" i="14"/>
  <c r="A273" i="14"/>
  <c r="B273" i="14"/>
  <c r="C273" i="14"/>
  <c r="A274" i="14"/>
  <c r="B274" i="14"/>
  <c r="C274" i="14"/>
  <c r="A275" i="14"/>
  <c r="B275" i="14"/>
  <c r="C275" i="14"/>
  <c r="A276" i="14"/>
  <c r="B276" i="14"/>
  <c r="C276" i="14"/>
  <c r="A277" i="14"/>
  <c r="B277" i="14"/>
  <c r="C277" i="14"/>
  <c r="A278" i="14"/>
  <c r="B278" i="14"/>
  <c r="C278" i="14"/>
  <c r="A279" i="14"/>
  <c r="B279" i="14"/>
  <c r="C279" i="14"/>
  <c r="A280" i="14"/>
  <c r="B280" i="14"/>
  <c r="C280" i="14"/>
  <c r="A281" i="14"/>
  <c r="B281" i="14"/>
  <c r="C281" i="14"/>
  <c r="A282" i="14"/>
  <c r="B282" i="14"/>
  <c r="C282" i="14"/>
  <c r="A283" i="14"/>
  <c r="B283" i="14"/>
  <c r="C283" i="14"/>
  <c r="A284" i="14"/>
  <c r="B284" i="14"/>
  <c r="C284" i="14"/>
  <c r="A285" i="14"/>
  <c r="B285" i="14"/>
  <c r="C285" i="14"/>
  <c r="A286" i="14"/>
  <c r="B286" i="14"/>
  <c r="C286" i="14"/>
  <c r="A287" i="14"/>
  <c r="B287" i="14"/>
  <c r="C287" i="14"/>
  <c r="A288" i="14"/>
  <c r="B288" i="14"/>
  <c r="C288" i="14"/>
  <c r="A289" i="14"/>
  <c r="B289" i="14"/>
  <c r="C289" i="14"/>
  <c r="A290" i="14"/>
  <c r="B290" i="14"/>
  <c r="C290" i="14"/>
  <c r="A291" i="14"/>
  <c r="B291" i="14"/>
  <c r="C291" i="14"/>
  <c r="A292" i="14"/>
  <c r="B292" i="14"/>
  <c r="C292" i="14"/>
  <c r="A293" i="14"/>
  <c r="B293" i="14"/>
  <c r="C293" i="14"/>
  <c r="A294" i="14"/>
  <c r="B294" i="14"/>
  <c r="C294" i="14"/>
  <c r="A295" i="14"/>
  <c r="B295" i="14"/>
  <c r="C295" i="14"/>
  <c r="A296" i="14"/>
  <c r="B296" i="14"/>
  <c r="C296" i="14"/>
  <c r="A297" i="14"/>
  <c r="B297" i="14"/>
  <c r="C297" i="14"/>
  <c r="A298" i="14"/>
  <c r="B298" i="14"/>
  <c r="C298" i="14"/>
  <c r="A299" i="14"/>
  <c r="B299" i="14"/>
  <c r="C299" i="14"/>
  <c r="A300" i="14"/>
  <c r="B300" i="14"/>
  <c r="C300" i="14"/>
  <c r="A301" i="14"/>
  <c r="B301" i="14"/>
  <c r="C301" i="14"/>
  <c r="A302" i="14"/>
  <c r="B302" i="14"/>
  <c r="C302" i="14"/>
  <c r="A303" i="14"/>
  <c r="B303" i="14"/>
  <c r="C303" i="14"/>
  <c r="A304" i="14"/>
  <c r="B304" i="14"/>
  <c r="C304" i="14"/>
  <c r="A305" i="14"/>
  <c r="B305" i="14"/>
  <c r="C305" i="14"/>
  <c r="A306" i="14"/>
  <c r="B306" i="14"/>
  <c r="C306" i="14"/>
  <c r="A307" i="14"/>
  <c r="B307" i="14"/>
  <c r="C307" i="14"/>
  <c r="A308" i="14"/>
  <c r="B308" i="14"/>
  <c r="C308" i="14"/>
  <c r="A309" i="14"/>
  <c r="B309" i="14"/>
  <c r="C309" i="14"/>
  <c r="A310" i="14"/>
  <c r="B310" i="14"/>
  <c r="C310" i="14"/>
  <c r="A311" i="14"/>
  <c r="B311" i="14"/>
  <c r="C311" i="14"/>
  <c r="A312" i="14"/>
  <c r="B312" i="14"/>
  <c r="C312" i="14"/>
  <c r="A313" i="14"/>
  <c r="B313" i="14"/>
  <c r="C313" i="14"/>
  <c r="A314" i="14"/>
  <c r="B314" i="14"/>
  <c r="C314" i="14"/>
  <c r="A315" i="14"/>
  <c r="B315" i="14"/>
  <c r="C315" i="14"/>
  <c r="A316" i="14"/>
  <c r="B316" i="14"/>
  <c r="C316" i="14"/>
  <c r="A317" i="14"/>
  <c r="B317" i="14"/>
  <c r="C317" i="14"/>
  <c r="A318" i="14"/>
  <c r="B318" i="14"/>
  <c r="C318" i="14"/>
  <c r="A319" i="14"/>
  <c r="B319" i="14"/>
  <c r="C319" i="14"/>
  <c r="A320" i="14"/>
  <c r="B320" i="14"/>
  <c r="C320" i="14"/>
  <c r="A321" i="14"/>
  <c r="B321" i="14"/>
  <c r="C321" i="14"/>
  <c r="A322" i="14"/>
  <c r="B322" i="14"/>
  <c r="C322" i="14"/>
  <c r="A323" i="14"/>
  <c r="B323" i="14"/>
  <c r="C323" i="14"/>
  <c r="A324" i="14"/>
  <c r="B324" i="14"/>
  <c r="C324" i="14"/>
  <c r="A325" i="14"/>
  <c r="B325" i="14"/>
  <c r="C325" i="14"/>
  <c r="A326" i="14"/>
  <c r="B326" i="14"/>
  <c r="C326" i="14"/>
  <c r="A327" i="14"/>
  <c r="B327" i="14"/>
  <c r="C327" i="14"/>
  <c r="A328" i="14"/>
  <c r="B328" i="14"/>
  <c r="C328" i="14"/>
  <c r="A329" i="14"/>
  <c r="B329" i="14"/>
  <c r="C329" i="14"/>
  <c r="A330" i="14"/>
  <c r="B330" i="14"/>
  <c r="C330" i="14"/>
  <c r="A331" i="14"/>
  <c r="B331" i="14"/>
  <c r="C331" i="14"/>
  <c r="A332" i="14"/>
  <c r="B332" i="14"/>
  <c r="C332" i="14"/>
  <c r="A333" i="14"/>
  <c r="B333" i="14"/>
  <c r="C333" i="14"/>
  <c r="A334" i="14"/>
  <c r="B334" i="14"/>
  <c r="C334" i="14"/>
  <c r="A335" i="14"/>
  <c r="B335" i="14"/>
  <c r="C335" i="14"/>
  <c r="A336" i="14"/>
  <c r="B336" i="14"/>
  <c r="C336" i="14"/>
  <c r="A337" i="14"/>
  <c r="B337" i="14"/>
  <c r="C337" i="14"/>
  <c r="A338" i="14"/>
  <c r="B338" i="14"/>
  <c r="C338" i="14"/>
  <c r="A339" i="14"/>
  <c r="B339" i="14"/>
  <c r="C339" i="14"/>
  <c r="A340" i="14"/>
  <c r="B340" i="14"/>
  <c r="C340" i="14"/>
  <c r="A341" i="14"/>
  <c r="B341" i="14"/>
  <c r="C341" i="14"/>
  <c r="A342" i="14"/>
  <c r="B342" i="14"/>
  <c r="C342" i="14"/>
  <c r="A343" i="14"/>
  <c r="B343" i="14"/>
  <c r="C343" i="14"/>
  <c r="A344" i="14"/>
  <c r="B344" i="14"/>
  <c r="C344" i="14"/>
  <c r="C2" i="14"/>
  <c r="B2" i="14"/>
  <c r="A2" i="14"/>
  <c r="D3" i="13"/>
  <c r="D4" i="13"/>
  <c r="D5" i="13"/>
  <c r="D6" i="13"/>
  <c r="D7" i="13"/>
  <c r="D8" i="13"/>
  <c r="D9" i="13"/>
  <c r="D10" i="13"/>
  <c r="D11" i="13"/>
  <c r="D12" i="13"/>
  <c r="D13" i="13"/>
  <c r="D14" i="13"/>
  <c r="D15" i="13"/>
  <c r="D16" i="13"/>
  <c r="D17" i="13"/>
  <c r="D18" i="13"/>
  <c r="D19" i="13"/>
  <c r="D20" i="13"/>
  <c r="D21" i="13"/>
  <c r="D22" i="13"/>
  <c r="D23" i="13"/>
  <c r="D24" i="13"/>
  <c r="D25" i="13"/>
  <c r="D26" i="13"/>
  <c r="D27" i="13"/>
  <c r="D28" i="13"/>
  <c r="D29" i="13"/>
  <c r="D30" i="13"/>
  <c r="D31" i="13"/>
  <c r="D32" i="13"/>
  <c r="D33" i="13"/>
  <c r="D34" i="13"/>
  <c r="D35" i="13"/>
  <c r="D36" i="13"/>
  <c r="D37" i="13"/>
  <c r="D38" i="13"/>
  <c r="D39" i="13"/>
  <c r="D40" i="13"/>
  <c r="D41" i="13"/>
  <c r="D42" i="13"/>
  <c r="D43" i="13"/>
  <c r="D44" i="13"/>
  <c r="D45" i="13"/>
  <c r="D46" i="13"/>
  <c r="D47" i="13"/>
  <c r="D48" i="13"/>
  <c r="D49" i="13"/>
  <c r="D50" i="13"/>
  <c r="D51" i="13"/>
  <c r="D52" i="13"/>
  <c r="D53" i="13"/>
  <c r="D54" i="13"/>
  <c r="D55" i="13"/>
  <c r="D56" i="13"/>
  <c r="D57" i="13"/>
  <c r="D58" i="13"/>
  <c r="D59" i="13"/>
  <c r="D60" i="13"/>
  <c r="D61" i="13"/>
  <c r="D62" i="13"/>
  <c r="D63" i="13"/>
  <c r="D64" i="13"/>
  <c r="D65" i="13"/>
  <c r="D66" i="13"/>
  <c r="D67" i="13"/>
  <c r="D68" i="13"/>
  <c r="D69" i="13"/>
  <c r="D70" i="13"/>
  <c r="D71" i="13"/>
  <c r="D72" i="13"/>
  <c r="D73" i="13"/>
  <c r="D74" i="13"/>
  <c r="D75" i="13"/>
  <c r="D76" i="13"/>
  <c r="D77" i="13"/>
  <c r="D78" i="13"/>
  <c r="D79" i="13"/>
  <c r="D80" i="13"/>
  <c r="D81" i="13"/>
  <c r="D82" i="13"/>
  <c r="D83" i="13"/>
  <c r="D84" i="13"/>
  <c r="D85" i="13"/>
  <c r="D86" i="13"/>
  <c r="D87" i="13"/>
  <c r="D88" i="13"/>
  <c r="D89" i="13"/>
  <c r="D90" i="13"/>
  <c r="D91" i="13"/>
  <c r="D92" i="13"/>
  <c r="D93" i="13"/>
  <c r="D94" i="13"/>
  <c r="D95" i="13"/>
  <c r="D96" i="13"/>
  <c r="D97" i="13"/>
  <c r="D98" i="13"/>
  <c r="D99" i="13"/>
  <c r="D100" i="13"/>
  <c r="D101" i="13"/>
  <c r="D102" i="13"/>
  <c r="D103" i="13"/>
  <c r="D104" i="13"/>
  <c r="D105" i="13"/>
  <c r="D106" i="13"/>
  <c r="D107" i="13"/>
  <c r="D108" i="13"/>
  <c r="D109" i="13"/>
  <c r="D110" i="13"/>
  <c r="D111" i="13"/>
  <c r="D112" i="13"/>
  <c r="D113" i="13"/>
  <c r="D114" i="13"/>
  <c r="D115" i="13"/>
  <c r="D116" i="13"/>
  <c r="D117" i="13"/>
  <c r="D118" i="13"/>
  <c r="D119" i="13"/>
  <c r="D120" i="13"/>
  <c r="D121" i="13"/>
  <c r="D122" i="13"/>
  <c r="D123" i="13"/>
  <c r="D124" i="13"/>
  <c r="D125" i="13"/>
  <c r="D126" i="13"/>
  <c r="D127" i="13"/>
  <c r="D128" i="13"/>
  <c r="D129" i="13"/>
  <c r="D130" i="13"/>
  <c r="D131" i="13"/>
  <c r="D132" i="13"/>
  <c r="D133" i="13"/>
  <c r="D134" i="13"/>
  <c r="D135" i="13"/>
  <c r="D136" i="13"/>
  <c r="D137" i="13"/>
  <c r="D138" i="13"/>
  <c r="D139" i="13"/>
  <c r="D140" i="13"/>
  <c r="D141" i="13"/>
  <c r="D142" i="13"/>
  <c r="D143" i="13"/>
  <c r="D144" i="13"/>
  <c r="D145" i="13"/>
  <c r="D146" i="13"/>
  <c r="D147" i="13"/>
  <c r="D148" i="13"/>
  <c r="D149" i="13"/>
  <c r="D150" i="13"/>
  <c r="D151" i="13"/>
  <c r="D152" i="13"/>
  <c r="D153" i="13"/>
  <c r="D154" i="13"/>
  <c r="D155" i="13"/>
  <c r="D156" i="13"/>
  <c r="D157" i="13"/>
  <c r="D158" i="13"/>
  <c r="D159" i="13"/>
  <c r="D160" i="13"/>
  <c r="D161" i="13"/>
  <c r="D162" i="13"/>
  <c r="D163" i="13"/>
  <c r="D164" i="13"/>
  <c r="D165" i="13"/>
  <c r="D166" i="13"/>
  <c r="D167" i="13"/>
  <c r="D168" i="13"/>
  <c r="D169" i="13"/>
  <c r="D170" i="13"/>
  <c r="D171" i="13"/>
  <c r="D172" i="13"/>
  <c r="D173" i="13"/>
  <c r="D174" i="13"/>
  <c r="D175" i="13"/>
  <c r="D176" i="13"/>
  <c r="D177" i="13"/>
  <c r="D178" i="13"/>
  <c r="D179" i="13"/>
  <c r="D180" i="13"/>
  <c r="D181" i="13"/>
  <c r="D182" i="13"/>
  <c r="D183" i="13"/>
  <c r="D184" i="13"/>
  <c r="D185" i="13"/>
  <c r="D186" i="13"/>
  <c r="D187" i="13"/>
  <c r="D188" i="13"/>
  <c r="D189" i="13"/>
  <c r="D190" i="13"/>
  <c r="D191" i="13"/>
  <c r="D192" i="13"/>
  <c r="D193" i="13"/>
  <c r="D194" i="13"/>
  <c r="D195" i="13"/>
  <c r="D196" i="13"/>
  <c r="D197" i="13"/>
  <c r="D198" i="13"/>
  <c r="D199" i="13"/>
  <c r="D200" i="13"/>
  <c r="D201" i="13"/>
  <c r="D202" i="13"/>
  <c r="D203" i="13"/>
  <c r="D204" i="13"/>
  <c r="D205" i="13"/>
  <c r="D206" i="13"/>
  <c r="D207" i="13"/>
  <c r="D208" i="13"/>
  <c r="D209" i="13"/>
  <c r="D210" i="13"/>
  <c r="D211" i="13"/>
  <c r="D212" i="13"/>
  <c r="D213" i="13"/>
  <c r="D214" i="13"/>
  <c r="D215" i="13"/>
  <c r="D216" i="13"/>
  <c r="D217" i="13"/>
  <c r="D218" i="13"/>
  <c r="D219" i="13"/>
  <c r="D220" i="13"/>
  <c r="D221" i="13"/>
  <c r="D222" i="13"/>
  <c r="D223" i="13"/>
  <c r="D224" i="13"/>
  <c r="D225" i="13"/>
  <c r="D226" i="13"/>
  <c r="D227" i="13"/>
  <c r="D228" i="13"/>
  <c r="D229" i="13"/>
  <c r="D230" i="13"/>
  <c r="D231" i="13"/>
  <c r="D232" i="13"/>
  <c r="D233" i="13"/>
  <c r="D234" i="13"/>
  <c r="D235" i="13"/>
  <c r="D236" i="13"/>
  <c r="D237" i="13"/>
  <c r="D238" i="13"/>
  <c r="D239" i="13"/>
  <c r="D240" i="13"/>
  <c r="D241" i="13"/>
  <c r="D242" i="13"/>
  <c r="D243" i="13"/>
  <c r="D244" i="13"/>
  <c r="D245" i="13"/>
  <c r="D246" i="13"/>
  <c r="D247" i="13"/>
  <c r="D248" i="13"/>
  <c r="D249" i="13"/>
  <c r="D250" i="13"/>
  <c r="D251" i="13"/>
  <c r="D252" i="13"/>
  <c r="D253" i="13"/>
  <c r="D254" i="13"/>
  <c r="D255" i="13"/>
  <c r="D256" i="13"/>
  <c r="D257" i="13"/>
  <c r="D258" i="13"/>
  <c r="D259" i="13"/>
  <c r="D260" i="13"/>
  <c r="D261" i="13"/>
  <c r="D262" i="13"/>
  <c r="D263" i="13"/>
  <c r="D264" i="13"/>
  <c r="D265" i="13"/>
  <c r="D266" i="13"/>
  <c r="D267" i="13"/>
  <c r="D268" i="13"/>
  <c r="D269" i="13"/>
  <c r="D270" i="13"/>
  <c r="D271" i="13"/>
  <c r="D272" i="13"/>
  <c r="D273" i="13"/>
  <c r="D274" i="13"/>
  <c r="D275" i="13"/>
  <c r="D276" i="13"/>
  <c r="D277" i="13"/>
  <c r="D278" i="13"/>
  <c r="D279" i="13"/>
  <c r="D280" i="13"/>
  <c r="D281" i="13"/>
  <c r="D282" i="13"/>
  <c r="D283" i="13"/>
  <c r="D284" i="13"/>
  <c r="D285" i="13"/>
  <c r="D286" i="13"/>
  <c r="D287" i="13"/>
  <c r="D288" i="13"/>
  <c r="D289" i="13"/>
  <c r="D290" i="13"/>
  <c r="D291" i="13"/>
  <c r="D292" i="13"/>
  <c r="D293" i="13"/>
  <c r="D294" i="13"/>
  <c r="D295" i="13"/>
  <c r="D296" i="13"/>
  <c r="D297" i="13"/>
  <c r="D298" i="13"/>
  <c r="D299" i="13"/>
  <c r="D300" i="13"/>
  <c r="D301" i="13"/>
  <c r="D302" i="13"/>
  <c r="D303" i="13"/>
  <c r="D304" i="13"/>
  <c r="D305" i="13"/>
  <c r="D306" i="13"/>
  <c r="D307" i="13"/>
  <c r="D308" i="13"/>
  <c r="D309" i="13"/>
  <c r="D310" i="13"/>
  <c r="D311" i="13"/>
  <c r="D312" i="13"/>
  <c r="D313" i="13"/>
  <c r="D314" i="13"/>
  <c r="D315" i="13"/>
  <c r="D316" i="13"/>
  <c r="D317" i="13"/>
  <c r="D318" i="13"/>
  <c r="D319" i="13"/>
  <c r="D320" i="13"/>
  <c r="D321" i="13"/>
  <c r="D322" i="13"/>
  <c r="D323" i="13"/>
  <c r="D324" i="13"/>
  <c r="D325" i="13"/>
  <c r="D326" i="13"/>
  <c r="D327" i="13"/>
  <c r="D328" i="13"/>
  <c r="D329" i="13"/>
  <c r="D330" i="13"/>
  <c r="D331" i="13"/>
  <c r="D332" i="13"/>
  <c r="D333" i="13"/>
  <c r="D334" i="13"/>
  <c r="D335" i="13"/>
  <c r="D336" i="13"/>
  <c r="D337" i="13"/>
  <c r="D338" i="13"/>
  <c r="D339" i="13"/>
  <c r="D340" i="13"/>
  <c r="D341" i="13"/>
  <c r="D342" i="13"/>
  <c r="D343" i="13"/>
  <c r="D344" i="13"/>
  <c r="D2" i="13"/>
  <c r="C3" i="13"/>
  <c r="C4" i="13"/>
  <c r="C5" i="13"/>
  <c r="C6" i="13"/>
  <c r="C7" i="13"/>
  <c r="C8" i="13"/>
  <c r="C9" i="13"/>
  <c r="C10" i="13"/>
  <c r="C11" i="13"/>
  <c r="C12" i="13"/>
  <c r="C13" i="13"/>
  <c r="C14" i="13"/>
  <c r="C15" i="13"/>
  <c r="C16" i="13"/>
  <c r="C17" i="13"/>
  <c r="C18" i="13"/>
  <c r="C19" i="13"/>
  <c r="C20" i="13"/>
  <c r="C21" i="13"/>
  <c r="C22" i="13"/>
  <c r="C23" i="13"/>
  <c r="C24" i="13"/>
  <c r="C25" i="13"/>
  <c r="C26" i="13"/>
  <c r="C27" i="13"/>
  <c r="C28" i="13"/>
  <c r="C29" i="13"/>
  <c r="C30" i="13"/>
  <c r="C31" i="13"/>
  <c r="C32" i="13"/>
  <c r="C33" i="13"/>
  <c r="C34" i="13"/>
  <c r="C35" i="13"/>
  <c r="C36" i="13"/>
  <c r="C37" i="13"/>
  <c r="C38" i="13"/>
  <c r="C39" i="13"/>
  <c r="C40" i="13"/>
  <c r="C41" i="13"/>
  <c r="C42" i="13"/>
  <c r="C43" i="13"/>
  <c r="C44" i="13"/>
  <c r="C45" i="13"/>
  <c r="C46" i="13"/>
  <c r="C47" i="13"/>
  <c r="C48" i="13"/>
  <c r="C49" i="13"/>
  <c r="C50" i="13"/>
  <c r="C51" i="13"/>
  <c r="C52" i="13"/>
  <c r="C53" i="13"/>
  <c r="C54" i="13"/>
  <c r="C55" i="13"/>
  <c r="C56" i="13"/>
  <c r="C57" i="13"/>
  <c r="C58" i="13"/>
  <c r="C59" i="13"/>
  <c r="C60" i="13"/>
  <c r="C61" i="13"/>
  <c r="C62" i="13"/>
  <c r="C63" i="13"/>
  <c r="C64" i="13"/>
  <c r="C65" i="13"/>
  <c r="C66" i="13"/>
  <c r="C67" i="13"/>
  <c r="C68" i="13"/>
  <c r="C69" i="13"/>
  <c r="C70" i="13"/>
  <c r="C71" i="13"/>
  <c r="C72" i="13"/>
  <c r="C73" i="13"/>
  <c r="C74" i="13"/>
  <c r="C75" i="13"/>
  <c r="C76" i="13"/>
  <c r="C77" i="13"/>
  <c r="C78" i="13"/>
  <c r="C79" i="13"/>
  <c r="C80" i="13"/>
  <c r="C81" i="13"/>
  <c r="C82" i="13"/>
  <c r="C83" i="13"/>
  <c r="C84" i="13"/>
  <c r="C85" i="13"/>
  <c r="C86" i="13"/>
  <c r="C87" i="13"/>
  <c r="C88" i="13"/>
  <c r="C89" i="13"/>
  <c r="C90" i="13"/>
  <c r="C91" i="13"/>
  <c r="C92" i="13"/>
  <c r="C93" i="13"/>
  <c r="C94" i="13"/>
  <c r="C95" i="13"/>
  <c r="C96" i="13"/>
  <c r="C97" i="13"/>
  <c r="C98" i="13"/>
  <c r="C99" i="13"/>
  <c r="C100" i="13"/>
  <c r="C101" i="13"/>
  <c r="C102" i="13"/>
  <c r="C103" i="13"/>
  <c r="C104" i="13"/>
  <c r="C105" i="13"/>
  <c r="C106" i="13"/>
  <c r="C107" i="13"/>
  <c r="C108" i="13"/>
  <c r="C109" i="13"/>
  <c r="C110" i="13"/>
  <c r="C111" i="13"/>
  <c r="C112" i="13"/>
  <c r="C113" i="13"/>
  <c r="C114" i="13"/>
  <c r="C115" i="13"/>
  <c r="C116" i="13"/>
  <c r="C117" i="13"/>
  <c r="C118" i="13"/>
  <c r="C119" i="13"/>
  <c r="C120" i="13"/>
  <c r="C121" i="13"/>
  <c r="C122" i="13"/>
  <c r="C123" i="13"/>
  <c r="C124" i="13"/>
  <c r="C125" i="13"/>
  <c r="C126" i="13"/>
  <c r="C127" i="13"/>
  <c r="C128" i="13"/>
  <c r="C129" i="13"/>
  <c r="C130" i="13"/>
  <c r="C131" i="13"/>
  <c r="C132" i="13"/>
  <c r="C133" i="13"/>
  <c r="C134" i="13"/>
  <c r="C135" i="13"/>
  <c r="C136" i="13"/>
  <c r="C137" i="13"/>
  <c r="C138" i="13"/>
  <c r="C139" i="13"/>
  <c r="C140" i="13"/>
  <c r="C141" i="13"/>
  <c r="C142" i="13"/>
  <c r="C143" i="13"/>
  <c r="C144" i="13"/>
  <c r="C145" i="13"/>
  <c r="C146" i="13"/>
  <c r="C147" i="13"/>
  <c r="C148" i="13"/>
  <c r="C149" i="13"/>
  <c r="C150" i="13"/>
  <c r="C151" i="13"/>
  <c r="C152" i="13"/>
  <c r="C153" i="13"/>
  <c r="C154" i="13"/>
  <c r="C155" i="13"/>
  <c r="C156" i="13"/>
  <c r="C157" i="13"/>
  <c r="C158" i="13"/>
  <c r="C159" i="13"/>
  <c r="C160" i="13"/>
  <c r="C161" i="13"/>
  <c r="C162" i="13"/>
  <c r="C163" i="13"/>
  <c r="C164" i="13"/>
  <c r="C165" i="13"/>
  <c r="C166" i="13"/>
  <c r="C167" i="13"/>
  <c r="C168" i="13"/>
  <c r="C169" i="13"/>
  <c r="C170" i="13"/>
  <c r="C171" i="13"/>
  <c r="C172" i="13"/>
  <c r="C173" i="13"/>
  <c r="C174" i="13"/>
  <c r="C175" i="13"/>
  <c r="C176" i="13"/>
  <c r="C177" i="13"/>
  <c r="C178" i="13"/>
  <c r="C179" i="13"/>
  <c r="C180" i="13"/>
  <c r="C181" i="13"/>
  <c r="C182" i="13"/>
  <c r="C183" i="13"/>
  <c r="C184" i="13"/>
  <c r="C185" i="13"/>
  <c r="C186" i="13"/>
  <c r="C187" i="13"/>
  <c r="C188" i="13"/>
  <c r="C189" i="13"/>
  <c r="C190" i="13"/>
  <c r="C191" i="13"/>
  <c r="C192" i="13"/>
  <c r="C193" i="13"/>
  <c r="C194" i="13"/>
  <c r="C195" i="13"/>
  <c r="C196" i="13"/>
  <c r="C197" i="13"/>
  <c r="C198" i="13"/>
  <c r="C199" i="13"/>
  <c r="C200" i="13"/>
  <c r="C201" i="13"/>
  <c r="C202" i="13"/>
  <c r="C203" i="13"/>
  <c r="C204" i="13"/>
  <c r="C205" i="13"/>
  <c r="C206" i="13"/>
  <c r="C207" i="13"/>
  <c r="C208" i="13"/>
  <c r="C209" i="13"/>
  <c r="C210" i="13"/>
  <c r="C211" i="13"/>
  <c r="C212" i="13"/>
  <c r="C213" i="13"/>
  <c r="C214" i="13"/>
  <c r="C215" i="13"/>
  <c r="C216" i="13"/>
  <c r="C217" i="13"/>
  <c r="C218" i="13"/>
  <c r="C219" i="13"/>
  <c r="C220" i="13"/>
  <c r="C221" i="13"/>
  <c r="C222" i="13"/>
  <c r="C223" i="13"/>
  <c r="C224" i="13"/>
  <c r="C225" i="13"/>
  <c r="C226" i="13"/>
  <c r="C227" i="13"/>
  <c r="C228" i="13"/>
  <c r="C229" i="13"/>
  <c r="C230" i="13"/>
  <c r="C231" i="13"/>
  <c r="C232" i="13"/>
  <c r="C233" i="13"/>
  <c r="C234" i="13"/>
  <c r="C235" i="13"/>
  <c r="C236" i="13"/>
  <c r="C237" i="13"/>
  <c r="C238" i="13"/>
  <c r="C239" i="13"/>
  <c r="C240" i="13"/>
  <c r="C241" i="13"/>
  <c r="C242" i="13"/>
  <c r="C243" i="13"/>
  <c r="C244" i="13"/>
  <c r="C245" i="13"/>
  <c r="C246" i="13"/>
  <c r="C247" i="13"/>
  <c r="C248" i="13"/>
  <c r="C249" i="13"/>
  <c r="C250" i="13"/>
  <c r="C251" i="13"/>
  <c r="C252" i="13"/>
  <c r="C253" i="13"/>
  <c r="C254" i="13"/>
  <c r="C255" i="13"/>
  <c r="C256" i="13"/>
  <c r="C257" i="13"/>
  <c r="C258" i="13"/>
  <c r="C259" i="13"/>
  <c r="C260" i="13"/>
  <c r="C261" i="13"/>
  <c r="C262" i="13"/>
  <c r="C263" i="13"/>
  <c r="C264" i="13"/>
  <c r="C265" i="13"/>
  <c r="C266" i="13"/>
  <c r="C267" i="13"/>
  <c r="C268" i="13"/>
  <c r="C269" i="13"/>
  <c r="C270" i="13"/>
  <c r="C271" i="13"/>
  <c r="C272" i="13"/>
  <c r="C273" i="13"/>
  <c r="C274" i="13"/>
  <c r="C275" i="13"/>
  <c r="C276" i="13"/>
  <c r="C277" i="13"/>
  <c r="C278" i="13"/>
  <c r="C279" i="13"/>
  <c r="C280" i="13"/>
  <c r="C281" i="13"/>
  <c r="C282" i="13"/>
  <c r="C283" i="13"/>
  <c r="C284" i="13"/>
  <c r="C285" i="13"/>
  <c r="C286" i="13"/>
  <c r="C287" i="13"/>
  <c r="C288" i="13"/>
  <c r="C289" i="13"/>
  <c r="C290" i="13"/>
  <c r="C291" i="13"/>
  <c r="C292" i="13"/>
  <c r="C293" i="13"/>
  <c r="C294" i="13"/>
  <c r="C295" i="13"/>
  <c r="C296" i="13"/>
  <c r="C297" i="13"/>
  <c r="C298" i="13"/>
  <c r="C299" i="13"/>
  <c r="C300" i="13"/>
  <c r="C301" i="13"/>
  <c r="C302" i="13"/>
  <c r="C303" i="13"/>
  <c r="C304" i="13"/>
  <c r="C305" i="13"/>
  <c r="C306" i="13"/>
  <c r="C307" i="13"/>
  <c r="C308" i="13"/>
  <c r="C309" i="13"/>
  <c r="C310" i="13"/>
  <c r="C311" i="13"/>
  <c r="C312" i="13"/>
  <c r="C313" i="13"/>
  <c r="C314" i="13"/>
  <c r="C315" i="13"/>
  <c r="C316" i="13"/>
  <c r="C317" i="13"/>
  <c r="C318" i="13"/>
  <c r="C319" i="13"/>
  <c r="C320" i="13"/>
  <c r="C321" i="13"/>
  <c r="C322" i="13"/>
  <c r="C323" i="13"/>
  <c r="C324" i="13"/>
  <c r="C325" i="13"/>
  <c r="C326" i="13"/>
  <c r="C327" i="13"/>
  <c r="C328" i="13"/>
  <c r="C329" i="13"/>
  <c r="C330" i="13"/>
  <c r="C331" i="13"/>
  <c r="C332" i="13"/>
  <c r="C333" i="13"/>
  <c r="C334" i="13"/>
  <c r="C335" i="13"/>
  <c r="C336" i="13"/>
  <c r="C337" i="13"/>
  <c r="C338" i="13"/>
  <c r="C339" i="13"/>
  <c r="C340" i="13"/>
  <c r="C341" i="13"/>
  <c r="C342" i="13"/>
  <c r="C343" i="13"/>
  <c r="C344" i="13"/>
  <c r="C2" i="13"/>
  <c r="A3" i="13"/>
  <c r="A4" i="13"/>
  <c r="A5" i="13"/>
  <c r="A6" i="13"/>
  <c r="A7" i="13"/>
  <c r="A8" i="13"/>
  <c r="A9" i="13"/>
  <c r="A10" i="13"/>
  <c r="A11" i="13"/>
  <c r="A12" i="13"/>
  <c r="A13" i="13"/>
  <c r="A14" i="13"/>
  <c r="A15" i="13"/>
  <c r="A16" i="13"/>
  <c r="A17" i="13"/>
  <c r="A18" i="13"/>
  <c r="A19" i="13"/>
  <c r="A20" i="13"/>
  <c r="A21" i="13"/>
  <c r="A22" i="13"/>
  <c r="A23" i="13"/>
  <c r="A24" i="13"/>
  <c r="A25" i="13"/>
  <c r="A26" i="13"/>
  <c r="A27" i="13"/>
  <c r="A28" i="13"/>
  <c r="A29" i="13"/>
  <c r="A30" i="13"/>
  <c r="A31" i="13"/>
  <c r="A32" i="13"/>
  <c r="A33" i="13"/>
  <c r="A34" i="13"/>
  <c r="A35" i="13"/>
  <c r="A36" i="13"/>
  <c r="A37" i="13"/>
  <c r="A38" i="13"/>
  <c r="A39" i="13"/>
  <c r="A40" i="13"/>
  <c r="A41" i="13"/>
  <c r="A42" i="13"/>
  <c r="A43" i="13"/>
  <c r="A44" i="13"/>
  <c r="A45" i="13"/>
  <c r="A46" i="13"/>
  <c r="A47" i="13"/>
  <c r="A48" i="13"/>
  <c r="A49" i="13"/>
  <c r="A50" i="13"/>
  <c r="A51" i="13"/>
  <c r="A52" i="13"/>
  <c r="A53" i="13"/>
  <c r="A54" i="13"/>
  <c r="A55" i="13"/>
  <c r="A56" i="13"/>
  <c r="A57" i="13"/>
  <c r="A58" i="13"/>
  <c r="A59" i="13"/>
  <c r="A60" i="13"/>
  <c r="A61" i="13"/>
  <c r="A62" i="13"/>
  <c r="A63" i="13"/>
  <c r="A64" i="13"/>
  <c r="A65" i="13"/>
  <c r="A66" i="13"/>
  <c r="A67" i="13"/>
  <c r="A68" i="13"/>
  <c r="A69" i="13"/>
  <c r="A70" i="13"/>
  <c r="A71" i="13"/>
  <c r="A72" i="13"/>
  <c r="A73" i="13"/>
  <c r="A74" i="13"/>
  <c r="A75" i="13"/>
  <c r="A76" i="13"/>
  <c r="A77" i="13"/>
  <c r="A78" i="13"/>
  <c r="A79" i="13"/>
  <c r="A80" i="13"/>
  <c r="A81" i="13"/>
  <c r="A82" i="13"/>
  <c r="A83" i="13"/>
  <c r="A84" i="13"/>
  <c r="A85" i="13"/>
  <c r="A86" i="13"/>
  <c r="A87" i="13"/>
  <c r="A88" i="13"/>
  <c r="A89" i="13"/>
  <c r="A90" i="13"/>
  <c r="A91" i="13"/>
  <c r="A92" i="13"/>
  <c r="A93" i="13"/>
  <c r="A94" i="13"/>
  <c r="A95" i="13"/>
  <c r="A96" i="13"/>
  <c r="A97" i="13"/>
  <c r="A98" i="13"/>
  <c r="A99" i="13"/>
  <c r="A100" i="13"/>
  <c r="A101" i="13"/>
  <c r="A102" i="13"/>
  <c r="A103" i="13"/>
  <c r="A104" i="13"/>
  <c r="A105" i="13"/>
  <c r="A106" i="13"/>
  <c r="A107" i="13"/>
  <c r="A108" i="13"/>
  <c r="A109" i="13"/>
  <c r="A110" i="13"/>
  <c r="A111" i="13"/>
  <c r="A112" i="13"/>
  <c r="A113" i="13"/>
  <c r="A114" i="13"/>
  <c r="A115" i="13"/>
  <c r="A116" i="13"/>
  <c r="A117" i="13"/>
  <c r="A118" i="13"/>
  <c r="A119" i="13"/>
  <c r="A120" i="13"/>
  <c r="A121" i="13"/>
  <c r="A122" i="13"/>
  <c r="A123" i="13"/>
  <c r="A124" i="13"/>
  <c r="A125" i="13"/>
  <c r="A126" i="13"/>
  <c r="A127" i="13"/>
  <c r="A128" i="13"/>
  <c r="A129" i="13"/>
  <c r="A130" i="13"/>
  <c r="A131" i="13"/>
  <c r="A132" i="13"/>
  <c r="A133" i="13"/>
  <c r="A134" i="13"/>
  <c r="A135" i="13"/>
  <c r="A136" i="13"/>
  <c r="A137" i="13"/>
  <c r="A138" i="13"/>
  <c r="A139" i="13"/>
  <c r="A140" i="13"/>
  <c r="A141" i="13"/>
  <c r="A142" i="13"/>
  <c r="A143" i="13"/>
  <c r="A144" i="13"/>
  <c r="A145" i="13"/>
  <c r="A146" i="13"/>
  <c r="A147" i="13"/>
  <c r="A148" i="13"/>
  <c r="A149" i="13"/>
  <c r="A150" i="13"/>
  <c r="A151" i="13"/>
  <c r="A152" i="13"/>
  <c r="A153" i="13"/>
  <c r="A154" i="13"/>
  <c r="A155" i="13"/>
  <c r="A156" i="13"/>
  <c r="A157" i="13"/>
  <c r="A158" i="13"/>
  <c r="A159" i="13"/>
  <c r="A160" i="13"/>
  <c r="A161" i="13"/>
  <c r="A162" i="13"/>
  <c r="A163" i="13"/>
  <c r="A164" i="13"/>
  <c r="A165" i="13"/>
  <c r="A166" i="13"/>
  <c r="A167" i="13"/>
  <c r="A168" i="13"/>
  <c r="A169" i="13"/>
  <c r="A170" i="13"/>
  <c r="A171" i="13"/>
  <c r="A172" i="13"/>
  <c r="A173" i="13"/>
  <c r="A174" i="13"/>
  <c r="A175" i="13"/>
  <c r="A176" i="13"/>
  <c r="A177" i="13"/>
  <c r="A178" i="13"/>
  <c r="A179" i="13"/>
  <c r="A180" i="13"/>
  <c r="A181" i="13"/>
  <c r="A182" i="13"/>
  <c r="A183" i="13"/>
  <c r="A184" i="13"/>
  <c r="A185" i="13"/>
  <c r="A186" i="13"/>
  <c r="A187" i="13"/>
  <c r="A188" i="13"/>
  <c r="A189" i="13"/>
  <c r="A190" i="13"/>
  <c r="A191" i="13"/>
  <c r="A192" i="13"/>
  <c r="A193" i="13"/>
  <c r="A194" i="13"/>
  <c r="A195" i="13"/>
  <c r="A196" i="13"/>
  <c r="A197" i="13"/>
  <c r="A198" i="13"/>
  <c r="A199" i="13"/>
  <c r="A200" i="13"/>
  <c r="A201" i="13"/>
  <c r="A202" i="13"/>
  <c r="A203" i="13"/>
  <c r="A204" i="13"/>
  <c r="A205" i="13"/>
  <c r="A206" i="13"/>
  <c r="A207" i="13"/>
  <c r="A208" i="13"/>
  <c r="A209" i="13"/>
  <c r="A210" i="13"/>
  <c r="A211" i="13"/>
  <c r="A212" i="13"/>
  <c r="A213" i="13"/>
  <c r="A214" i="13"/>
  <c r="A215" i="13"/>
  <c r="A216" i="13"/>
  <c r="A217" i="13"/>
  <c r="A218" i="13"/>
  <c r="A219" i="13"/>
  <c r="A220" i="13"/>
  <c r="A221" i="13"/>
  <c r="A222" i="13"/>
  <c r="A223" i="13"/>
  <c r="A224" i="13"/>
  <c r="A225" i="13"/>
  <c r="A226" i="13"/>
  <c r="A227" i="13"/>
  <c r="A228" i="13"/>
  <c r="A229" i="13"/>
  <c r="A230" i="13"/>
  <c r="A231" i="13"/>
  <c r="A232" i="13"/>
  <c r="A233" i="13"/>
  <c r="A234" i="13"/>
  <c r="A235" i="13"/>
  <c r="A236" i="13"/>
  <c r="A237" i="13"/>
  <c r="A238" i="13"/>
  <c r="A239" i="13"/>
  <c r="A240" i="13"/>
  <c r="A241" i="13"/>
  <c r="A242" i="13"/>
  <c r="A243" i="13"/>
  <c r="A244" i="13"/>
  <c r="A245" i="13"/>
  <c r="A246" i="13"/>
  <c r="A247" i="13"/>
  <c r="A248" i="13"/>
  <c r="A249" i="13"/>
  <c r="A250" i="13"/>
  <c r="A251" i="13"/>
  <c r="A252" i="13"/>
  <c r="A253" i="13"/>
  <c r="A254" i="13"/>
  <c r="A255" i="13"/>
  <c r="A256" i="13"/>
  <c r="A257" i="13"/>
  <c r="A258" i="13"/>
  <c r="A259" i="13"/>
  <c r="A260" i="13"/>
  <c r="A261" i="13"/>
  <c r="A262" i="13"/>
  <c r="A263" i="13"/>
  <c r="A264" i="13"/>
  <c r="A265" i="13"/>
  <c r="A266" i="13"/>
  <c r="A267" i="13"/>
  <c r="A268" i="13"/>
  <c r="A269" i="13"/>
  <c r="A270" i="13"/>
  <c r="A271" i="13"/>
  <c r="A272" i="13"/>
  <c r="A273" i="13"/>
  <c r="A274" i="13"/>
  <c r="A275" i="13"/>
  <c r="A276" i="13"/>
  <c r="A277" i="13"/>
  <c r="A278" i="13"/>
  <c r="A279" i="13"/>
  <c r="A280" i="13"/>
  <c r="A281" i="13"/>
  <c r="A282" i="13"/>
  <c r="A283" i="13"/>
  <c r="A284" i="13"/>
  <c r="A285" i="13"/>
  <c r="A286" i="13"/>
  <c r="A287" i="13"/>
  <c r="A288" i="13"/>
  <c r="A289" i="13"/>
  <c r="A290" i="13"/>
  <c r="A291" i="13"/>
  <c r="A292" i="13"/>
  <c r="A293" i="13"/>
  <c r="A294" i="13"/>
  <c r="A295" i="13"/>
  <c r="A296" i="13"/>
  <c r="A297" i="13"/>
  <c r="A298" i="13"/>
  <c r="A299" i="13"/>
  <c r="A300" i="13"/>
  <c r="A301" i="13"/>
  <c r="A302" i="13"/>
  <c r="A303" i="13"/>
  <c r="A304" i="13"/>
  <c r="A305" i="13"/>
  <c r="A306" i="13"/>
  <c r="A307" i="13"/>
  <c r="A308" i="13"/>
  <c r="A309" i="13"/>
  <c r="A310" i="13"/>
  <c r="A311" i="13"/>
  <c r="A312" i="13"/>
  <c r="A313" i="13"/>
  <c r="A314" i="13"/>
  <c r="A315" i="13"/>
  <c r="A316" i="13"/>
  <c r="A317" i="13"/>
  <c r="A318" i="13"/>
  <c r="A319" i="13"/>
  <c r="A320" i="13"/>
  <c r="A321" i="13"/>
  <c r="A322" i="13"/>
  <c r="A323" i="13"/>
  <c r="A324" i="13"/>
  <c r="A325" i="13"/>
  <c r="A326" i="13"/>
  <c r="A327" i="13"/>
  <c r="A328" i="13"/>
  <c r="A329" i="13"/>
  <c r="A330" i="13"/>
  <c r="A331" i="13"/>
  <c r="A332" i="13"/>
  <c r="A333" i="13"/>
  <c r="A334" i="13"/>
  <c r="A335" i="13"/>
  <c r="A336" i="13"/>
  <c r="A337" i="13"/>
  <c r="A338" i="13"/>
  <c r="A339" i="13"/>
  <c r="A340" i="13"/>
  <c r="A341" i="13"/>
  <c r="A342" i="13"/>
  <c r="A343" i="13"/>
  <c r="A344" i="13"/>
  <c r="A2" i="13"/>
  <c r="B132" i="13"/>
  <c r="A249" i="11"/>
  <c r="B249" i="11"/>
  <c r="C249" i="11"/>
  <c r="D249" i="11" s="1"/>
  <c r="A250" i="11"/>
  <c r="B250" i="11"/>
  <c r="C250" i="11"/>
  <c r="D250" i="11" s="1"/>
  <c r="A251" i="11"/>
  <c r="B251" i="11"/>
  <c r="C251" i="11"/>
  <c r="D251" i="11" s="1"/>
  <c r="A252" i="11"/>
  <c r="B252" i="11"/>
  <c r="C252" i="11"/>
  <c r="D252" i="11" s="1"/>
  <c r="A253" i="11"/>
  <c r="B253" i="11"/>
  <c r="C253" i="11"/>
  <c r="E253" i="11" s="1"/>
  <c r="A254" i="11"/>
  <c r="B254" i="11"/>
  <c r="C254" i="11"/>
  <c r="F254" i="11" s="1"/>
  <c r="A255" i="11"/>
  <c r="B255" i="11"/>
  <c r="C255" i="11"/>
  <c r="E255" i="11" s="1"/>
  <c r="A256" i="11"/>
  <c r="B256" i="11"/>
  <c r="C256" i="11"/>
  <c r="A257" i="11"/>
  <c r="B257" i="11"/>
  <c r="C257" i="11"/>
  <c r="D257" i="11" s="1"/>
  <c r="A258" i="11"/>
  <c r="B258" i="11"/>
  <c r="C258" i="11"/>
  <c r="D258" i="11" s="1"/>
  <c r="A259" i="11"/>
  <c r="B259" i="11"/>
  <c r="C259" i="11"/>
  <c r="E259" i="11" s="1"/>
  <c r="A260" i="11"/>
  <c r="B260" i="11"/>
  <c r="C260" i="11"/>
  <c r="F260" i="11" s="1"/>
  <c r="A261" i="11"/>
  <c r="B261" i="11"/>
  <c r="C261" i="11"/>
  <c r="A262" i="11"/>
  <c r="B262" i="11"/>
  <c r="C262" i="11"/>
  <c r="D262" i="11" s="1"/>
  <c r="A263" i="11"/>
  <c r="B263" i="11"/>
  <c r="C263" i="11"/>
  <c r="F263" i="11" s="1"/>
  <c r="A264" i="11"/>
  <c r="B264" i="11"/>
  <c r="C264" i="11"/>
  <c r="D264" i="11" s="1"/>
  <c r="A265" i="11"/>
  <c r="B265" i="11"/>
  <c r="C265" i="11"/>
  <c r="D265" i="11" s="1"/>
  <c r="A266" i="11"/>
  <c r="B266" i="11"/>
  <c r="C266" i="11"/>
  <c r="D266" i="11" s="1"/>
  <c r="A267" i="11"/>
  <c r="B267" i="11"/>
  <c r="C267" i="11"/>
  <c r="D267" i="11" s="1"/>
  <c r="A268" i="11"/>
  <c r="B268" i="11"/>
  <c r="C268" i="11"/>
  <c r="A269" i="11"/>
  <c r="B269" i="11"/>
  <c r="C269" i="11"/>
  <c r="E269" i="11" s="1"/>
  <c r="A270" i="11"/>
  <c r="B270" i="11"/>
  <c r="C270" i="11"/>
  <c r="F270" i="11" s="1"/>
  <c r="A271" i="11"/>
  <c r="B271" i="11"/>
  <c r="C271" i="11"/>
  <c r="F271" i="11" s="1"/>
  <c r="A272" i="11"/>
  <c r="B272" i="11"/>
  <c r="C272" i="11"/>
  <c r="A273" i="11"/>
  <c r="B273" i="11"/>
  <c r="C273" i="11"/>
  <c r="D273" i="11" s="1"/>
  <c r="A274" i="11"/>
  <c r="B274" i="11"/>
  <c r="C274" i="11"/>
  <c r="D274" i="11" s="1"/>
  <c r="A275" i="11"/>
  <c r="B275" i="11"/>
  <c r="C275" i="11"/>
  <c r="E275" i="11" s="1"/>
  <c r="A276" i="11"/>
  <c r="B276" i="11"/>
  <c r="C276" i="11"/>
  <c r="F276" i="11" s="1"/>
  <c r="A277" i="11"/>
  <c r="B277" i="11"/>
  <c r="C277" i="11"/>
  <c r="A278" i="11"/>
  <c r="B278" i="11"/>
  <c r="C278" i="11"/>
  <c r="D278" i="11" s="1"/>
  <c r="A279" i="11"/>
  <c r="B279" i="11"/>
  <c r="C279" i="11"/>
  <c r="D279" i="11" s="1"/>
  <c r="A280" i="11"/>
  <c r="B280" i="11"/>
  <c r="C280" i="11"/>
  <c r="E280" i="11" s="1"/>
  <c r="A281" i="11"/>
  <c r="B281" i="11"/>
  <c r="C281" i="11"/>
  <c r="D281" i="11" s="1"/>
  <c r="A282" i="11"/>
  <c r="B282" i="11"/>
  <c r="C282" i="11"/>
  <c r="D282" i="11" s="1"/>
  <c r="A283" i="11"/>
  <c r="B283" i="11"/>
  <c r="C283" i="11"/>
  <c r="D283" i="11" s="1"/>
  <c r="A284" i="11"/>
  <c r="B284" i="11"/>
  <c r="C284" i="11"/>
  <c r="D284" i="11" s="1"/>
  <c r="A285" i="11"/>
  <c r="B285" i="11"/>
  <c r="C285" i="11"/>
  <c r="E285" i="11" s="1"/>
  <c r="A286" i="11"/>
  <c r="B286" i="11"/>
  <c r="C286" i="11"/>
  <c r="D286" i="11" s="1"/>
  <c r="A287" i="11"/>
  <c r="B287" i="11"/>
  <c r="C287" i="11"/>
  <c r="D287" i="11" s="1"/>
  <c r="A288" i="11"/>
  <c r="B288" i="11"/>
  <c r="C288" i="11"/>
  <c r="A289" i="11"/>
  <c r="B289" i="11"/>
  <c r="C289" i="11"/>
  <c r="D289" i="11" s="1"/>
  <c r="A290" i="11"/>
  <c r="B290" i="11"/>
  <c r="C290" i="11"/>
  <c r="D290" i="11" s="1"/>
  <c r="A291" i="11"/>
  <c r="B291" i="11"/>
  <c r="C291" i="11"/>
  <c r="E291" i="11" s="1"/>
  <c r="A292" i="11"/>
  <c r="B292" i="11"/>
  <c r="C292" i="11"/>
  <c r="D292" i="11" s="1"/>
  <c r="A293" i="11"/>
  <c r="B293" i="11"/>
  <c r="C293" i="11"/>
  <c r="A294" i="11"/>
  <c r="B294" i="11"/>
  <c r="C294" i="11"/>
  <c r="D294" i="11" s="1"/>
  <c r="A295" i="11"/>
  <c r="B295" i="11"/>
  <c r="C295" i="11"/>
  <c r="D295" i="11" s="1"/>
  <c r="A296" i="11"/>
  <c r="B296" i="11"/>
  <c r="C296" i="11"/>
  <c r="D296" i="11" s="1"/>
  <c r="A297" i="11"/>
  <c r="B297" i="11"/>
  <c r="C297" i="11"/>
  <c r="D297" i="11" s="1"/>
  <c r="A298" i="11"/>
  <c r="B298" i="11"/>
  <c r="C298" i="11"/>
  <c r="D298" i="11" s="1"/>
  <c r="A299" i="11"/>
  <c r="B299" i="11"/>
  <c r="C299" i="11"/>
  <c r="D299" i="11" s="1"/>
  <c r="A300" i="11"/>
  <c r="B300" i="11"/>
  <c r="C300" i="11"/>
  <c r="A301" i="11"/>
  <c r="B301" i="11"/>
  <c r="C301" i="11"/>
  <c r="E301" i="11" s="1"/>
  <c r="A302" i="11"/>
  <c r="B302" i="11"/>
  <c r="C302" i="11"/>
  <c r="F302" i="11" s="1"/>
  <c r="A303" i="11"/>
  <c r="B303" i="11"/>
  <c r="C303" i="11"/>
  <c r="D303" i="11" s="1"/>
  <c r="A304" i="11"/>
  <c r="B304" i="11"/>
  <c r="C304" i="11"/>
  <c r="A305" i="11"/>
  <c r="B305" i="11"/>
  <c r="C305" i="11"/>
  <c r="D305" i="11" s="1"/>
  <c r="A306" i="11"/>
  <c r="B306" i="11"/>
  <c r="C306" i="11"/>
  <c r="D306" i="11" s="1"/>
  <c r="A307" i="11"/>
  <c r="B307" i="11"/>
  <c r="C307" i="11"/>
  <c r="E307" i="11" s="1"/>
  <c r="A308" i="11"/>
  <c r="B308" i="11"/>
  <c r="C308" i="11"/>
  <c r="E308" i="11" s="1"/>
  <c r="A309" i="11"/>
  <c r="B309" i="11"/>
  <c r="C309" i="11"/>
  <c r="A310" i="11"/>
  <c r="B310" i="11"/>
  <c r="C310" i="11"/>
  <c r="D310" i="11" s="1"/>
  <c r="A311" i="11"/>
  <c r="B311" i="11"/>
  <c r="C311" i="11"/>
  <c r="E311" i="11" s="1"/>
  <c r="A312" i="11"/>
  <c r="B312" i="11"/>
  <c r="C312" i="11"/>
  <c r="E312" i="11" s="1"/>
  <c r="A313" i="11"/>
  <c r="B313" i="11"/>
  <c r="C313" i="11"/>
  <c r="D313" i="11" s="1"/>
  <c r="A314" i="11"/>
  <c r="B314" i="11"/>
  <c r="C314" i="11"/>
  <c r="D314" i="11" s="1"/>
  <c r="A315" i="11"/>
  <c r="B315" i="11"/>
  <c r="C315" i="11"/>
  <c r="D315" i="11" s="1"/>
  <c r="A316" i="11"/>
  <c r="B316" i="11"/>
  <c r="C316" i="11"/>
  <c r="A317" i="11"/>
  <c r="B317" i="11"/>
  <c r="C317" i="11"/>
  <c r="D317" i="11" s="1"/>
  <c r="A318" i="11"/>
  <c r="B318" i="11"/>
  <c r="C318" i="11"/>
  <c r="D318" i="11" s="1"/>
  <c r="A319" i="11"/>
  <c r="B319" i="11"/>
  <c r="C319" i="11"/>
  <c r="D319" i="11" s="1"/>
  <c r="A320" i="11"/>
  <c r="B320" i="11"/>
  <c r="C320" i="11"/>
  <c r="A321" i="11"/>
  <c r="B321" i="11"/>
  <c r="C321" i="11"/>
  <c r="D321" i="11" s="1"/>
  <c r="A322" i="11"/>
  <c r="B322" i="11"/>
  <c r="C322" i="11"/>
  <c r="D322" i="11" s="1"/>
  <c r="A323" i="11"/>
  <c r="B323" i="11"/>
  <c r="C323" i="11"/>
  <c r="E323" i="11" s="1"/>
  <c r="A324" i="11"/>
  <c r="B324" i="11"/>
  <c r="C324" i="11"/>
  <c r="E324" i="11" s="1"/>
  <c r="A325" i="11"/>
  <c r="B325" i="11"/>
  <c r="C325" i="11"/>
  <c r="A326" i="11"/>
  <c r="B326" i="11"/>
  <c r="C326" i="11"/>
  <c r="D326" i="11" s="1"/>
  <c r="A327" i="11"/>
  <c r="B327" i="11"/>
  <c r="C327" i="11"/>
  <c r="D327" i="11" s="1"/>
  <c r="A328" i="11"/>
  <c r="B328" i="11"/>
  <c r="C328" i="11"/>
  <c r="E328" i="11" s="1"/>
  <c r="A329" i="11"/>
  <c r="B329" i="11"/>
  <c r="C329" i="11"/>
  <c r="D329" i="11" s="1"/>
  <c r="A330" i="11"/>
  <c r="B330" i="11"/>
  <c r="C330" i="11"/>
  <c r="D330" i="11" s="1"/>
  <c r="A331" i="11"/>
  <c r="B331" i="11"/>
  <c r="C331" i="11"/>
  <c r="D331" i="11" s="1"/>
  <c r="A332" i="11"/>
  <c r="B332" i="11"/>
  <c r="C332" i="11"/>
  <c r="A333" i="11"/>
  <c r="B333" i="11"/>
  <c r="C333" i="11"/>
  <c r="E333" i="11" s="1"/>
  <c r="A334" i="11"/>
  <c r="B334" i="11"/>
  <c r="C334" i="11"/>
  <c r="F334" i="11" s="1"/>
  <c r="A335" i="11"/>
  <c r="B335" i="11"/>
  <c r="C335" i="11"/>
  <c r="E335" i="11" s="1"/>
  <c r="A336" i="11"/>
  <c r="B336" i="11"/>
  <c r="C336" i="11"/>
  <c r="A337" i="11"/>
  <c r="B337" i="11"/>
  <c r="C337" i="11"/>
  <c r="D337" i="11" s="1"/>
  <c r="A338" i="11"/>
  <c r="B338" i="11"/>
  <c r="C338" i="11"/>
  <c r="D338" i="11" s="1"/>
  <c r="A339" i="11"/>
  <c r="B339" i="11"/>
  <c r="C339" i="11"/>
  <c r="E339" i="11" s="1"/>
  <c r="A340" i="11"/>
  <c r="B340" i="11"/>
  <c r="C340" i="11"/>
  <c r="E340" i="11" s="1"/>
  <c r="A341" i="11"/>
  <c r="B341" i="11"/>
  <c r="C341" i="11"/>
  <c r="A342" i="11"/>
  <c r="B342" i="11"/>
  <c r="C342" i="11"/>
  <c r="D342" i="11" s="1"/>
  <c r="A343" i="11"/>
  <c r="B343" i="11"/>
  <c r="C343" i="11"/>
  <c r="D343" i="11" s="1"/>
  <c r="A344" i="11"/>
  <c r="B344" i="11"/>
  <c r="C344" i="11"/>
  <c r="D344" i="11" s="1"/>
  <c r="A166" i="11"/>
  <c r="B166" i="11"/>
  <c r="C166" i="11"/>
  <c r="D166" i="11" s="1"/>
  <c r="A167" i="11"/>
  <c r="B167" i="11"/>
  <c r="C167" i="11"/>
  <c r="D167" i="11" s="1"/>
  <c r="A168" i="11"/>
  <c r="B168" i="11"/>
  <c r="C168" i="11"/>
  <c r="D168" i="11" s="1"/>
  <c r="A169" i="11"/>
  <c r="B169" i="11"/>
  <c r="C169" i="11"/>
  <c r="D169" i="11" s="1"/>
  <c r="A170" i="11"/>
  <c r="B170" i="11"/>
  <c r="C170" i="11"/>
  <c r="D170" i="11" s="1"/>
  <c r="A171" i="11"/>
  <c r="B171" i="11"/>
  <c r="C171" i="11"/>
  <c r="D171" i="11" s="1"/>
  <c r="A172" i="11"/>
  <c r="B172" i="11"/>
  <c r="C172" i="11"/>
  <c r="D172" i="11" s="1"/>
  <c r="A173" i="11"/>
  <c r="B173" i="11"/>
  <c r="C173" i="11"/>
  <c r="A174" i="11"/>
  <c r="B174" i="11"/>
  <c r="C174" i="11"/>
  <c r="A175" i="11"/>
  <c r="B175" i="11"/>
  <c r="C175" i="11"/>
  <c r="E175" i="11" s="1"/>
  <c r="A176" i="11"/>
  <c r="B176" i="11"/>
  <c r="C176" i="11"/>
  <c r="D176" i="11" s="1"/>
  <c r="A177" i="11"/>
  <c r="B177" i="11"/>
  <c r="C177" i="11"/>
  <c r="D177" i="11" s="1"/>
  <c r="A178" i="11"/>
  <c r="B178" i="11"/>
  <c r="C178" i="11"/>
  <c r="D178" i="11" s="1"/>
  <c r="A179" i="11"/>
  <c r="B179" i="11"/>
  <c r="C179" i="11"/>
  <c r="D179" i="11" s="1"/>
  <c r="A180" i="11"/>
  <c r="B180" i="11"/>
  <c r="C180" i="11"/>
  <c r="A181" i="11"/>
  <c r="B181" i="11"/>
  <c r="C181" i="11"/>
  <c r="D181" i="11" s="1"/>
  <c r="A182" i="11"/>
  <c r="B182" i="11"/>
  <c r="C182" i="11"/>
  <c r="D182" i="11" s="1"/>
  <c r="A183" i="11"/>
  <c r="B183" i="11"/>
  <c r="C183" i="11"/>
  <c r="D183" i="11" s="1"/>
  <c r="A184" i="11"/>
  <c r="B184" i="11"/>
  <c r="C184" i="11"/>
  <c r="D184" i="11" s="1"/>
  <c r="A185" i="11"/>
  <c r="B185" i="11"/>
  <c r="C185" i="11"/>
  <c r="D185" i="11" s="1"/>
  <c r="A186" i="11"/>
  <c r="B186" i="11"/>
  <c r="C186" i="11"/>
  <c r="D186" i="11" s="1"/>
  <c r="A187" i="11"/>
  <c r="B187" i="11"/>
  <c r="C187" i="11"/>
  <c r="D187" i="11" s="1"/>
  <c r="A188" i="11"/>
  <c r="B188" i="11"/>
  <c r="C188" i="11"/>
  <c r="D188" i="11" s="1"/>
  <c r="A189" i="11"/>
  <c r="B189" i="11"/>
  <c r="C189" i="11"/>
  <c r="A190" i="11"/>
  <c r="B190" i="11"/>
  <c r="C190" i="11"/>
  <c r="D190" i="11" s="1"/>
  <c r="A191" i="11"/>
  <c r="B191" i="11"/>
  <c r="C191" i="11"/>
  <c r="E191" i="11" s="1"/>
  <c r="A192" i="11"/>
  <c r="B192" i="11"/>
  <c r="C192" i="11"/>
  <c r="D192" i="11" s="1"/>
  <c r="A193" i="11"/>
  <c r="B193" i="11"/>
  <c r="C193" i="11"/>
  <c r="D193" i="11" s="1"/>
  <c r="A194" i="11"/>
  <c r="B194" i="11"/>
  <c r="C194" i="11"/>
  <c r="D194" i="11" s="1"/>
  <c r="A195" i="11"/>
  <c r="B195" i="11"/>
  <c r="C195" i="11"/>
  <c r="D195" i="11" s="1"/>
  <c r="A196" i="11"/>
  <c r="B196" i="11"/>
  <c r="C196" i="11"/>
  <c r="D196" i="11" s="1"/>
  <c r="A197" i="11"/>
  <c r="B197" i="11"/>
  <c r="C197" i="11"/>
  <c r="D197" i="11" s="1"/>
  <c r="A198" i="11"/>
  <c r="B198" i="11"/>
  <c r="C198" i="11"/>
  <c r="D198" i="11" s="1"/>
  <c r="A199" i="11"/>
  <c r="B199" i="11"/>
  <c r="C199" i="11"/>
  <c r="D199" i="11" s="1"/>
  <c r="A200" i="11"/>
  <c r="B200" i="11"/>
  <c r="C200" i="11"/>
  <c r="D200" i="11" s="1"/>
  <c r="A201" i="11"/>
  <c r="B201" i="11"/>
  <c r="C201" i="11"/>
  <c r="D201" i="11" s="1"/>
  <c r="A202" i="11"/>
  <c r="B202" i="11"/>
  <c r="C202" i="11"/>
  <c r="D202" i="11" s="1"/>
  <c r="A203" i="11"/>
  <c r="B203" i="11"/>
  <c r="C203" i="11"/>
  <c r="D203" i="11" s="1"/>
  <c r="A204" i="11"/>
  <c r="B204" i="11"/>
  <c r="C204" i="11"/>
  <c r="D204" i="11" s="1"/>
  <c r="A205" i="11"/>
  <c r="B205" i="11"/>
  <c r="C205" i="11"/>
  <c r="A206" i="11"/>
  <c r="B206" i="11"/>
  <c r="C206" i="11"/>
  <c r="A207" i="11"/>
  <c r="B207" i="11"/>
  <c r="C207" i="11"/>
  <c r="F207" i="11" s="1"/>
  <c r="A208" i="11"/>
  <c r="B208" i="11"/>
  <c r="C208" i="11"/>
  <c r="D208" i="11" s="1"/>
  <c r="A209" i="11"/>
  <c r="B209" i="11"/>
  <c r="C209" i="11"/>
  <c r="D209" i="11" s="1"/>
  <c r="A210" i="11"/>
  <c r="B210" i="11"/>
  <c r="C210" i="11"/>
  <c r="D210" i="11" s="1"/>
  <c r="A211" i="11"/>
  <c r="B211" i="11"/>
  <c r="C211" i="11"/>
  <c r="D211" i="11" s="1"/>
  <c r="A212" i="11"/>
  <c r="B212" i="11"/>
  <c r="C212" i="11"/>
  <c r="A213" i="11"/>
  <c r="B213" i="11"/>
  <c r="C213" i="11"/>
  <c r="D213" i="11" s="1"/>
  <c r="A214" i="11"/>
  <c r="B214" i="11"/>
  <c r="C214" i="11"/>
  <c r="D214" i="11" s="1"/>
  <c r="A215" i="11"/>
  <c r="B215" i="11"/>
  <c r="C215" i="11"/>
  <c r="D215" i="11" s="1"/>
  <c r="A216" i="11"/>
  <c r="B216" i="11"/>
  <c r="C216" i="11"/>
  <c r="D216" i="11" s="1"/>
  <c r="A217" i="11"/>
  <c r="B217" i="11"/>
  <c r="C217" i="11"/>
  <c r="D217" i="11" s="1"/>
  <c r="A218" i="11"/>
  <c r="B218" i="11"/>
  <c r="C218" i="11"/>
  <c r="D218" i="11" s="1"/>
  <c r="A219" i="11"/>
  <c r="B219" i="11"/>
  <c r="C219" i="11"/>
  <c r="D219" i="11" s="1"/>
  <c r="A220" i="11"/>
  <c r="B220" i="11"/>
  <c r="C220" i="11"/>
  <c r="D220" i="11" s="1"/>
  <c r="A221" i="11"/>
  <c r="B221" i="11"/>
  <c r="C221" i="11"/>
  <c r="A222" i="11"/>
  <c r="B222" i="11"/>
  <c r="C222" i="11"/>
  <c r="A223" i="11"/>
  <c r="B223" i="11"/>
  <c r="C223" i="11"/>
  <c r="A224" i="11"/>
  <c r="B224" i="11"/>
  <c r="C224" i="11"/>
  <c r="D224" i="11" s="1"/>
  <c r="A225" i="11"/>
  <c r="B225" i="11"/>
  <c r="C225" i="11"/>
  <c r="D225" i="11" s="1"/>
  <c r="A226" i="11"/>
  <c r="B226" i="11"/>
  <c r="C226" i="11"/>
  <c r="D226" i="11" s="1"/>
  <c r="A227" i="11"/>
  <c r="B227" i="11"/>
  <c r="C227" i="11"/>
  <c r="D227" i="11" s="1"/>
  <c r="A228" i="11"/>
  <c r="B228" i="11"/>
  <c r="C228" i="11"/>
  <c r="A229" i="11"/>
  <c r="B229" i="11"/>
  <c r="C229" i="11"/>
  <c r="D229" i="11" s="1"/>
  <c r="A230" i="11"/>
  <c r="B230" i="11"/>
  <c r="C230" i="11"/>
  <c r="D230" i="11" s="1"/>
  <c r="A231" i="11"/>
  <c r="B231" i="11"/>
  <c r="C231" i="11"/>
  <c r="D231" i="11" s="1"/>
  <c r="A232" i="11"/>
  <c r="B232" i="11"/>
  <c r="C232" i="11"/>
  <c r="D232" i="11" s="1"/>
  <c r="A233" i="11"/>
  <c r="B233" i="11"/>
  <c r="C233" i="11"/>
  <c r="D233" i="11" s="1"/>
  <c r="A234" i="11"/>
  <c r="B234" i="11"/>
  <c r="C234" i="11"/>
  <c r="D234" i="11" s="1"/>
  <c r="A235" i="11"/>
  <c r="B235" i="11"/>
  <c r="C235" i="11"/>
  <c r="D235" i="11" s="1"/>
  <c r="A236" i="11"/>
  <c r="B236" i="11"/>
  <c r="C236" i="11"/>
  <c r="D236" i="11" s="1"/>
  <c r="A237" i="11"/>
  <c r="B237" i="11"/>
  <c r="C237" i="11"/>
  <c r="D237" i="11" s="1"/>
  <c r="A238" i="11"/>
  <c r="B238" i="11"/>
  <c r="C238" i="11"/>
  <c r="A239" i="11"/>
  <c r="B239" i="11"/>
  <c r="C239" i="11"/>
  <c r="E239" i="11" s="1"/>
  <c r="A240" i="11"/>
  <c r="B240" i="11"/>
  <c r="C240" i="11"/>
  <c r="D240" i="11" s="1"/>
  <c r="A241" i="11"/>
  <c r="B241" i="11"/>
  <c r="C241" i="11"/>
  <c r="D241" i="11" s="1"/>
  <c r="A242" i="11"/>
  <c r="B242" i="11"/>
  <c r="C242" i="11"/>
  <c r="D242" i="11" s="1"/>
  <c r="A243" i="11"/>
  <c r="B243" i="11"/>
  <c r="C243" i="11"/>
  <c r="D243" i="11" s="1"/>
  <c r="A244" i="11"/>
  <c r="B244" i="11"/>
  <c r="C244" i="11"/>
  <c r="A245" i="11"/>
  <c r="B245" i="11"/>
  <c r="C245" i="11"/>
  <c r="D245" i="11" s="1"/>
  <c r="A246" i="11"/>
  <c r="B246" i="11"/>
  <c r="C246" i="11"/>
  <c r="D246" i="11" s="1"/>
  <c r="A247" i="11"/>
  <c r="B247" i="11"/>
  <c r="C247" i="11"/>
  <c r="D247" i="11" s="1"/>
  <c r="A248" i="11"/>
  <c r="B248" i="11"/>
  <c r="C248" i="11"/>
  <c r="D248" i="11" s="1"/>
  <c r="A12" i="11"/>
  <c r="B12" i="11"/>
  <c r="C12" i="11"/>
  <c r="D12" i="11" s="1"/>
  <c r="A13" i="11"/>
  <c r="B13" i="11"/>
  <c r="C13" i="11"/>
  <c r="D13" i="11" s="1"/>
  <c r="A14" i="11"/>
  <c r="B14" i="11"/>
  <c r="C14" i="11"/>
  <c r="E14" i="11" s="1"/>
  <c r="A15" i="11"/>
  <c r="B15" i="11"/>
  <c r="C15" i="11"/>
  <c r="D15" i="11" s="1"/>
  <c r="A16" i="11"/>
  <c r="B16" i="11"/>
  <c r="C16" i="11"/>
  <c r="D16" i="11" s="1"/>
  <c r="A17" i="11"/>
  <c r="B17" i="11"/>
  <c r="C17" i="11"/>
  <c r="D17" i="11" s="1"/>
  <c r="A18" i="11"/>
  <c r="B18" i="11"/>
  <c r="C18" i="11"/>
  <c r="A19" i="11"/>
  <c r="B19" i="11"/>
  <c r="C19" i="11"/>
  <c r="E19" i="11" s="1"/>
  <c r="A20" i="11"/>
  <c r="B20" i="11"/>
  <c r="C20" i="11"/>
  <c r="D20" i="11" s="1"/>
  <c r="A21" i="11"/>
  <c r="B21" i="11"/>
  <c r="C21" i="11"/>
  <c r="A22" i="11"/>
  <c r="B22" i="11"/>
  <c r="C22" i="11"/>
  <c r="D22" i="11" s="1"/>
  <c r="A23" i="11"/>
  <c r="B23" i="11"/>
  <c r="C23" i="11"/>
  <c r="D23" i="11" s="1"/>
  <c r="A24" i="11"/>
  <c r="B24" i="11"/>
  <c r="C24" i="11"/>
  <c r="F24" i="11" s="1"/>
  <c r="A25" i="11"/>
  <c r="B25" i="11"/>
  <c r="C25" i="11"/>
  <c r="D25" i="11" s="1"/>
  <c r="A26" i="11"/>
  <c r="B26" i="11"/>
  <c r="C26" i="11"/>
  <c r="D26" i="11" s="1"/>
  <c r="A27" i="11"/>
  <c r="B27" i="11"/>
  <c r="C27" i="11"/>
  <c r="D27" i="11" s="1"/>
  <c r="A28" i="11"/>
  <c r="B28" i="11"/>
  <c r="C28" i="11"/>
  <c r="A29" i="11"/>
  <c r="B29" i="11"/>
  <c r="C29" i="11"/>
  <c r="F29" i="11" s="1"/>
  <c r="A30" i="11"/>
  <c r="B30" i="11"/>
  <c r="C30" i="11"/>
  <c r="E30" i="11" s="1"/>
  <c r="A31" i="11"/>
  <c r="B31" i="11"/>
  <c r="C31" i="11"/>
  <c r="D31" i="11" s="1"/>
  <c r="A32" i="11"/>
  <c r="B32" i="11"/>
  <c r="C32" i="11"/>
  <c r="D32" i="11" s="1"/>
  <c r="A33" i="11"/>
  <c r="B33" i="11"/>
  <c r="C33" i="11"/>
  <c r="D33" i="11" s="1"/>
  <c r="A34" i="11"/>
  <c r="B34" i="11"/>
  <c r="C34" i="11"/>
  <c r="D34" i="11" s="1"/>
  <c r="A35" i="11"/>
  <c r="B35" i="11"/>
  <c r="C35" i="11"/>
  <c r="E35" i="11" s="1"/>
  <c r="A36" i="11"/>
  <c r="B36" i="11"/>
  <c r="C36" i="11"/>
  <c r="D36" i="11" s="1"/>
  <c r="A37" i="11"/>
  <c r="B37" i="11"/>
  <c r="C37" i="11"/>
  <c r="A38" i="11"/>
  <c r="B38" i="11"/>
  <c r="C38" i="11"/>
  <c r="D38" i="11" s="1"/>
  <c r="A39" i="11"/>
  <c r="B39" i="11"/>
  <c r="C39" i="11"/>
  <c r="D39" i="11" s="1"/>
  <c r="A40" i="11"/>
  <c r="B40" i="11"/>
  <c r="C40" i="11"/>
  <c r="D40" i="11" s="1"/>
  <c r="A41" i="11"/>
  <c r="B41" i="11"/>
  <c r="C41" i="11"/>
  <c r="D41" i="11" s="1"/>
  <c r="A42" i="11"/>
  <c r="B42" i="11"/>
  <c r="C42" i="11"/>
  <c r="D42" i="11" s="1"/>
  <c r="A43" i="11"/>
  <c r="B43" i="11"/>
  <c r="C43" i="11"/>
  <c r="D43" i="11" s="1"/>
  <c r="A44" i="11"/>
  <c r="B44" i="11"/>
  <c r="C44" i="11"/>
  <c r="A45" i="11"/>
  <c r="B45" i="11"/>
  <c r="C45" i="11"/>
  <c r="D45" i="11" s="1"/>
  <c r="A46" i="11"/>
  <c r="B46" i="11"/>
  <c r="C46" i="11"/>
  <c r="D46" i="11" s="1"/>
  <c r="A47" i="11"/>
  <c r="B47" i="11"/>
  <c r="C47" i="11"/>
  <c r="D47" i="11" s="1"/>
  <c r="A48" i="11"/>
  <c r="B48" i="11"/>
  <c r="C48" i="11"/>
  <c r="A49" i="11"/>
  <c r="B49" i="11"/>
  <c r="C49" i="11"/>
  <c r="D49" i="11" s="1"/>
  <c r="A50" i="11"/>
  <c r="B50" i="11"/>
  <c r="C50" i="11"/>
  <c r="D50" i="11" s="1"/>
  <c r="A51" i="11"/>
  <c r="B51" i="11"/>
  <c r="C51" i="11"/>
  <c r="E51" i="11" s="1"/>
  <c r="A52" i="11"/>
  <c r="B52" i="11"/>
  <c r="C52" i="11"/>
  <c r="D52" i="11" s="1"/>
  <c r="A53" i="11"/>
  <c r="B53" i="11"/>
  <c r="C53" i="11"/>
  <c r="A54" i="11"/>
  <c r="B54" i="11"/>
  <c r="C54" i="11"/>
  <c r="D54" i="11" s="1"/>
  <c r="A55" i="11"/>
  <c r="B55" i="11"/>
  <c r="C55" i="11"/>
  <c r="D55" i="11" s="1"/>
  <c r="A56" i="11"/>
  <c r="B56" i="11"/>
  <c r="C56" i="11"/>
  <c r="E56" i="11" s="1"/>
  <c r="A57" i="11"/>
  <c r="B57" i="11"/>
  <c r="C57" i="11"/>
  <c r="D57" i="11" s="1"/>
  <c r="A58" i="11"/>
  <c r="B58" i="11"/>
  <c r="C58" i="11"/>
  <c r="D58" i="11" s="1"/>
  <c r="A59" i="11"/>
  <c r="B59" i="11"/>
  <c r="C59" i="11"/>
  <c r="D59" i="11" s="1"/>
  <c r="A60" i="11"/>
  <c r="B60" i="11"/>
  <c r="C60" i="11"/>
  <c r="A61" i="11"/>
  <c r="B61" i="11"/>
  <c r="C61" i="11"/>
  <c r="E61" i="11" s="1"/>
  <c r="A62" i="11"/>
  <c r="B62" i="11"/>
  <c r="C62" i="11"/>
  <c r="E62" i="11" s="1"/>
  <c r="A63" i="11"/>
  <c r="B63" i="11"/>
  <c r="C63" i="11"/>
  <c r="D63" i="11" s="1"/>
  <c r="A64" i="11"/>
  <c r="B64" i="11"/>
  <c r="C64" i="11"/>
  <c r="A65" i="11"/>
  <c r="B65" i="11"/>
  <c r="C65" i="11"/>
  <c r="D65" i="11" s="1"/>
  <c r="A66" i="11"/>
  <c r="B66" i="11"/>
  <c r="C66" i="11"/>
  <c r="D66" i="11" s="1"/>
  <c r="A67" i="11"/>
  <c r="B67" i="11"/>
  <c r="C67" i="11"/>
  <c r="E67" i="11" s="1"/>
  <c r="A68" i="11"/>
  <c r="B68" i="11"/>
  <c r="C68" i="11"/>
  <c r="D68" i="11" s="1"/>
  <c r="A69" i="11"/>
  <c r="B69" i="11"/>
  <c r="C69" i="11"/>
  <c r="A70" i="11"/>
  <c r="B70" i="11"/>
  <c r="C70" i="11"/>
  <c r="D70" i="11" s="1"/>
  <c r="A71" i="11"/>
  <c r="B71" i="11"/>
  <c r="C71" i="11"/>
  <c r="E71" i="11" s="1"/>
  <c r="A72" i="11"/>
  <c r="B72" i="11"/>
  <c r="C72" i="11"/>
  <c r="E72" i="11" s="1"/>
  <c r="A73" i="11"/>
  <c r="B73" i="11"/>
  <c r="C73" i="11"/>
  <c r="D73" i="11" s="1"/>
  <c r="A74" i="11"/>
  <c r="B74" i="11"/>
  <c r="C74" i="11"/>
  <c r="D74" i="11" s="1"/>
  <c r="A75" i="11"/>
  <c r="B75" i="11"/>
  <c r="C75" i="11"/>
  <c r="D75" i="11" s="1"/>
  <c r="A76" i="11"/>
  <c r="B76" i="11"/>
  <c r="C76" i="11"/>
  <c r="A77" i="11"/>
  <c r="B77" i="11"/>
  <c r="C77" i="11"/>
  <c r="E77" i="11" s="1"/>
  <c r="A78" i="11"/>
  <c r="B78" i="11"/>
  <c r="C78" i="11"/>
  <c r="D78" i="11" s="1"/>
  <c r="A79" i="11"/>
  <c r="B79" i="11"/>
  <c r="C79" i="11"/>
  <c r="D79" i="11" s="1"/>
  <c r="A80" i="11"/>
  <c r="B80" i="11"/>
  <c r="C80" i="11"/>
  <c r="A81" i="11"/>
  <c r="B81" i="11"/>
  <c r="C81" i="11"/>
  <c r="D81" i="11" s="1"/>
  <c r="A82" i="11"/>
  <c r="B82" i="11"/>
  <c r="C82" i="11"/>
  <c r="D82" i="11" s="1"/>
  <c r="A83" i="11"/>
  <c r="B83" i="11"/>
  <c r="C83" i="11"/>
  <c r="E83" i="11" s="1"/>
  <c r="A84" i="11"/>
  <c r="B84" i="11"/>
  <c r="C84" i="11"/>
  <c r="D84" i="11" s="1"/>
  <c r="A85" i="11"/>
  <c r="B85" i="11"/>
  <c r="C85" i="11"/>
  <c r="A86" i="11"/>
  <c r="B86" i="11"/>
  <c r="C86" i="11"/>
  <c r="D86" i="11" s="1"/>
  <c r="A87" i="11"/>
  <c r="B87" i="11"/>
  <c r="C87" i="11"/>
  <c r="A88" i="11"/>
  <c r="B88" i="11"/>
  <c r="C88" i="11"/>
  <c r="D88" i="11" s="1"/>
  <c r="A89" i="11"/>
  <c r="B89" i="11"/>
  <c r="C89" i="11"/>
  <c r="D89" i="11" s="1"/>
  <c r="A90" i="11"/>
  <c r="B90" i="11"/>
  <c r="C90" i="11"/>
  <c r="D90" i="11" s="1"/>
  <c r="A91" i="11"/>
  <c r="B91" i="11"/>
  <c r="C91" i="11"/>
  <c r="D91" i="11" s="1"/>
  <c r="A92" i="11"/>
  <c r="B92" i="11"/>
  <c r="C92" i="11"/>
  <c r="A93" i="11"/>
  <c r="B93" i="11"/>
  <c r="C93" i="11"/>
  <c r="E93" i="11" s="1"/>
  <c r="A94" i="11"/>
  <c r="B94" i="11"/>
  <c r="C94" i="11"/>
  <c r="E94" i="11" s="1"/>
  <c r="A95" i="11"/>
  <c r="B95" i="11"/>
  <c r="C95" i="11"/>
  <c r="D95" i="11" s="1"/>
  <c r="A96" i="11"/>
  <c r="B96" i="11"/>
  <c r="C96" i="11"/>
  <c r="A97" i="11"/>
  <c r="B97" i="11"/>
  <c r="C97" i="11"/>
  <c r="D97" i="11" s="1"/>
  <c r="A98" i="11"/>
  <c r="B98" i="11"/>
  <c r="C98" i="11"/>
  <c r="D98" i="11" s="1"/>
  <c r="A99" i="11"/>
  <c r="B99" i="11"/>
  <c r="C99" i="11"/>
  <c r="E99" i="11" s="1"/>
  <c r="A100" i="11"/>
  <c r="B100" i="11"/>
  <c r="C100" i="11"/>
  <c r="D100" i="11" s="1"/>
  <c r="A101" i="11"/>
  <c r="B101" i="11"/>
  <c r="C101" i="11"/>
  <c r="A102" i="11"/>
  <c r="B102" i="11"/>
  <c r="C102" i="11"/>
  <c r="D102" i="11" s="1"/>
  <c r="A103" i="11"/>
  <c r="B103" i="11"/>
  <c r="C103" i="11"/>
  <c r="F103" i="11" s="1"/>
  <c r="A104" i="11"/>
  <c r="B104" i="11"/>
  <c r="C104" i="11"/>
  <c r="E104" i="11" s="1"/>
  <c r="A105" i="11"/>
  <c r="B105" i="11"/>
  <c r="C105" i="11"/>
  <c r="D105" i="11" s="1"/>
  <c r="A106" i="11"/>
  <c r="B106" i="11"/>
  <c r="C106" i="11"/>
  <c r="D106" i="11" s="1"/>
  <c r="A107" i="11"/>
  <c r="B107" i="11"/>
  <c r="C107" i="11"/>
  <c r="D107" i="11" s="1"/>
  <c r="A108" i="11"/>
  <c r="B108" i="11"/>
  <c r="C108" i="11"/>
  <c r="D108" i="11" s="1"/>
  <c r="A109" i="11"/>
  <c r="B109" i="11"/>
  <c r="C109" i="11"/>
  <c r="E109" i="11" s="1"/>
  <c r="A110" i="11"/>
  <c r="B110" i="11"/>
  <c r="C110" i="11"/>
  <c r="E110" i="11" s="1"/>
  <c r="A111" i="11"/>
  <c r="B111" i="11"/>
  <c r="C111" i="11"/>
  <c r="D111" i="11" s="1"/>
  <c r="A112" i="11"/>
  <c r="B112" i="11"/>
  <c r="C112" i="11"/>
  <c r="A113" i="11"/>
  <c r="B113" i="11"/>
  <c r="C113" i="11"/>
  <c r="D113" i="11" s="1"/>
  <c r="A114" i="11"/>
  <c r="B114" i="11"/>
  <c r="C114" i="11"/>
  <c r="E114" i="11" s="1"/>
  <c r="A115" i="11"/>
  <c r="B115" i="11"/>
  <c r="C115" i="11"/>
  <c r="E115" i="11" s="1"/>
  <c r="A116" i="11"/>
  <c r="B116" i="11"/>
  <c r="C116" i="11"/>
  <c r="D116" i="11" s="1"/>
  <c r="A117" i="11"/>
  <c r="B117" i="11"/>
  <c r="C117" i="11"/>
  <c r="A118" i="11"/>
  <c r="B118" i="11"/>
  <c r="C118" i="11"/>
  <c r="D118" i="11" s="1"/>
  <c r="A119" i="11"/>
  <c r="B119" i="11"/>
  <c r="C119" i="11"/>
  <c r="F119" i="11" s="1"/>
  <c r="A120" i="11"/>
  <c r="B120" i="11"/>
  <c r="C120" i="11"/>
  <c r="E120" i="11" s="1"/>
  <c r="A121" i="11"/>
  <c r="B121" i="11"/>
  <c r="C121" i="11"/>
  <c r="D121" i="11" s="1"/>
  <c r="A122" i="11"/>
  <c r="B122" i="11"/>
  <c r="C122" i="11"/>
  <c r="D122" i="11" s="1"/>
  <c r="A123" i="11"/>
  <c r="B123" i="11"/>
  <c r="C123" i="11"/>
  <c r="D123" i="11" s="1"/>
  <c r="A124" i="11"/>
  <c r="B124" i="11"/>
  <c r="C124" i="11"/>
  <c r="A125" i="11"/>
  <c r="B125" i="11"/>
  <c r="C125" i="11"/>
  <c r="E125" i="11" s="1"/>
  <c r="A126" i="11"/>
  <c r="B126" i="11"/>
  <c r="C126" i="11"/>
  <c r="D126" i="11" s="1"/>
  <c r="A127" i="11"/>
  <c r="B127" i="11"/>
  <c r="C127" i="11"/>
  <c r="D127" i="11" s="1"/>
  <c r="A128" i="11"/>
  <c r="B128" i="11"/>
  <c r="C128" i="11"/>
  <c r="A129" i="11"/>
  <c r="B129" i="11"/>
  <c r="C129" i="11"/>
  <c r="D129" i="11" s="1"/>
  <c r="A130" i="11"/>
  <c r="B130" i="11"/>
  <c r="C130" i="11"/>
  <c r="D130" i="11" s="1"/>
  <c r="A131" i="11"/>
  <c r="B131" i="11"/>
  <c r="C131" i="11"/>
  <c r="E131" i="11" s="1"/>
  <c r="A132" i="11"/>
  <c r="B132" i="11"/>
  <c r="C132" i="11"/>
  <c r="D132" i="11" s="1"/>
  <c r="A133" i="11"/>
  <c r="B133" i="11"/>
  <c r="C133" i="11"/>
  <c r="A134" i="11"/>
  <c r="B134" i="11"/>
  <c r="C134" i="11"/>
  <c r="D134" i="11" s="1"/>
  <c r="A135" i="11"/>
  <c r="B135" i="11"/>
  <c r="C135" i="11"/>
  <c r="E135" i="11" s="1"/>
  <c r="A136" i="11"/>
  <c r="B136" i="11"/>
  <c r="C136" i="11"/>
  <c r="E136" i="11" s="1"/>
  <c r="A137" i="11"/>
  <c r="B137" i="11"/>
  <c r="C137" i="11"/>
  <c r="D137" i="11" s="1"/>
  <c r="A138" i="11"/>
  <c r="B138" i="11"/>
  <c r="C138" i="11"/>
  <c r="D138" i="11" s="1"/>
  <c r="A139" i="11"/>
  <c r="B139" i="11"/>
  <c r="C139" i="11"/>
  <c r="D139" i="11" s="1"/>
  <c r="A140" i="11"/>
  <c r="B140" i="11"/>
  <c r="C140" i="11"/>
  <c r="A141" i="11"/>
  <c r="B141" i="11"/>
  <c r="C141" i="11"/>
  <c r="E141" i="11" s="1"/>
  <c r="A142" i="11"/>
  <c r="B142" i="11"/>
  <c r="C142" i="11"/>
  <c r="E142" i="11" s="1"/>
  <c r="A143" i="11"/>
  <c r="B143" i="11"/>
  <c r="C143" i="11"/>
  <c r="D143" i="11" s="1"/>
  <c r="A144" i="11"/>
  <c r="B144" i="11"/>
  <c r="C144" i="11"/>
  <c r="A145" i="11"/>
  <c r="B145" i="11"/>
  <c r="C145" i="11"/>
  <c r="D145" i="11" s="1"/>
  <c r="A146" i="11"/>
  <c r="B146" i="11"/>
  <c r="C146" i="11"/>
  <c r="E146" i="11" s="1"/>
  <c r="A147" i="11"/>
  <c r="B147" i="11"/>
  <c r="C147" i="11"/>
  <c r="E147" i="11" s="1"/>
  <c r="A148" i="11"/>
  <c r="B148" i="11"/>
  <c r="C148" i="11"/>
  <c r="D148" i="11" s="1"/>
  <c r="A149" i="11"/>
  <c r="B149" i="11"/>
  <c r="C149" i="11"/>
  <c r="A150" i="11"/>
  <c r="B150" i="11"/>
  <c r="C150" i="11"/>
  <c r="D150" i="11" s="1"/>
  <c r="A151" i="11"/>
  <c r="B151" i="11"/>
  <c r="C151" i="11"/>
  <c r="E151" i="11" s="1"/>
  <c r="A152" i="11"/>
  <c r="B152" i="11"/>
  <c r="C152" i="11"/>
  <c r="D152" i="11" s="1"/>
  <c r="A153" i="11"/>
  <c r="B153" i="11"/>
  <c r="C153" i="11"/>
  <c r="D153" i="11" s="1"/>
  <c r="A154" i="11"/>
  <c r="B154" i="11"/>
  <c r="C154" i="11"/>
  <c r="D154" i="11" s="1"/>
  <c r="A155" i="11"/>
  <c r="B155" i="11"/>
  <c r="C155" i="11"/>
  <c r="D155" i="11" s="1"/>
  <c r="A156" i="11"/>
  <c r="B156" i="11"/>
  <c r="C156" i="11"/>
  <c r="A157" i="11"/>
  <c r="B157" i="11"/>
  <c r="C157" i="11"/>
  <c r="E157" i="11" s="1"/>
  <c r="A158" i="11"/>
  <c r="B158" i="11"/>
  <c r="C158" i="11"/>
  <c r="D158" i="11" s="1"/>
  <c r="A159" i="11"/>
  <c r="B159" i="11"/>
  <c r="C159" i="11"/>
  <c r="D159" i="11" s="1"/>
  <c r="A160" i="11"/>
  <c r="B160" i="11"/>
  <c r="C160" i="11"/>
  <c r="A161" i="11"/>
  <c r="B161" i="11"/>
  <c r="C161" i="11"/>
  <c r="D161" i="11" s="1"/>
  <c r="A162" i="11"/>
  <c r="B162" i="11"/>
  <c r="C162" i="11"/>
  <c r="D162" i="11" s="1"/>
  <c r="A163" i="11"/>
  <c r="B163" i="11"/>
  <c r="C163" i="11"/>
  <c r="E163" i="11" s="1"/>
  <c r="A164" i="11"/>
  <c r="B164" i="11"/>
  <c r="C164" i="11"/>
  <c r="D164" i="11" s="1"/>
  <c r="A165" i="11"/>
  <c r="B165" i="11"/>
  <c r="C165" i="11"/>
  <c r="A3" i="11"/>
  <c r="B3" i="11"/>
  <c r="C3" i="11"/>
  <c r="D3" i="11" s="1"/>
  <c r="A4" i="11"/>
  <c r="B4" i="11"/>
  <c r="C4" i="11"/>
  <c r="D4" i="11" s="1"/>
  <c r="A5" i="11"/>
  <c r="B5" i="11"/>
  <c r="C5" i="11"/>
  <c r="D5" i="11" s="1"/>
  <c r="A6" i="11"/>
  <c r="B6" i="11"/>
  <c r="C6" i="11"/>
  <c r="D6" i="11" s="1"/>
  <c r="A7" i="11"/>
  <c r="B7" i="11"/>
  <c r="C7" i="11"/>
  <c r="D7" i="11" s="1"/>
  <c r="A8" i="11"/>
  <c r="B8" i="11"/>
  <c r="C8" i="11"/>
  <c r="D8" i="11" s="1"/>
  <c r="A9" i="11"/>
  <c r="B9" i="11"/>
  <c r="C9" i="11"/>
  <c r="D9" i="11" s="1"/>
  <c r="A10" i="11"/>
  <c r="B10" i="11"/>
  <c r="C10" i="11"/>
  <c r="D10" i="11" s="1"/>
  <c r="A11" i="11"/>
  <c r="B11" i="11"/>
  <c r="C11" i="11"/>
  <c r="D11" i="11" s="1"/>
  <c r="C2" i="11"/>
  <c r="D2" i="11" s="1"/>
  <c r="B2" i="11"/>
  <c r="A2" i="11"/>
  <c r="B14" i="4"/>
  <c r="B5" i="13" s="1"/>
  <c r="B15" i="4"/>
  <c r="B6" i="13" s="1"/>
  <c r="B16" i="4"/>
  <c r="B7" i="13" s="1"/>
  <c r="B8" i="13"/>
  <c r="B18" i="4"/>
  <c r="B9" i="13" s="1"/>
  <c r="B19" i="4"/>
  <c r="B10" i="13" s="1"/>
  <c r="B20" i="4"/>
  <c r="B11" i="13" s="1"/>
  <c r="B21" i="4"/>
  <c r="B12" i="13" s="1"/>
  <c r="B22" i="4"/>
  <c r="B13" i="13" s="1"/>
  <c r="B23" i="4"/>
  <c r="B14" i="13" s="1"/>
  <c r="B24" i="4"/>
  <c r="B15" i="13" s="1"/>
  <c r="B25" i="4"/>
  <c r="B16" i="13" s="1"/>
  <c r="B26" i="4"/>
  <c r="B17" i="13" s="1"/>
  <c r="B27" i="4"/>
  <c r="B18" i="13" s="1"/>
  <c r="B28" i="4"/>
  <c r="B19" i="13" s="1"/>
  <c r="B29" i="4"/>
  <c r="B20" i="13" s="1"/>
  <c r="B30" i="4"/>
  <c r="B31" i="4"/>
  <c r="B32" i="4"/>
  <c r="B23" i="13" s="1"/>
  <c r="B33" i="4"/>
  <c r="B24" i="13" s="1"/>
  <c r="B34" i="4"/>
  <c r="B35" i="4"/>
  <c r="B36" i="4"/>
  <c r="B27" i="13" s="1"/>
  <c r="B37" i="4"/>
  <c r="B28" i="13" s="1"/>
  <c r="B38" i="4"/>
  <c r="B29" i="13" s="1"/>
  <c r="B39" i="4"/>
  <c r="B30" i="13" s="1"/>
  <c r="B40" i="4"/>
  <c r="B31" i="13" s="1"/>
  <c r="B41" i="4"/>
  <c r="B32" i="13" s="1"/>
  <c r="B42" i="4"/>
  <c r="B33" i="13" s="1"/>
  <c r="B43" i="4"/>
  <c r="B34" i="13" s="1"/>
  <c r="B44" i="4"/>
  <c r="B35" i="13" s="1"/>
  <c r="B45" i="4"/>
  <c r="B36" i="13" s="1"/>
  <c r="B46" i="4"/>
  <c r="B37" i="13" s="1"/>
  <c r="B47" i="4"/>
  <c r="B38" i="13" s="1"/>
  <c r="B48" i="4"/>
  <c r="B39" i="13" s="1"/>
  <c r="B49" i="4"/>
  <c r="B40" i="13" s="1"/>
  <c r="B50" i="4"/>
  <c r="B51" i="4"/>
  <c r="B52" i="4"/>
  <c r="B53" i="4"/>
  <c r="B54" i="4"/>
  <c r="B55" i="4"/>
  <c r="B56" i="4"/>
  <c r="B57" i="4"/>
  <c r="B48" i="13" s="1"/>
  <c r="B58" i="4"/>
  <c r="B59" i="4"/>
  <c r="B60" i="4"/>
  <c r="B51" i="13" s="1"/>
  <c r="B61" i="4"/>
  <c r="B62" i="4"/>
  <c r="B53" i="13" s="1"/>
  <c r="B63" i="4"/>
  <c r="B54" i="13" s="1"/>
  <c r="B64" i="4"/>
  <c r="B55" i="13" s="1"/>
  <c r="B65" i="4"/>
  <c r="B56" i="13" s="1"/>
  <c r="B66" i="4"/>
  <c r="B67" i="4"/>
  <c r="B58" i="13" s="1"/>
  <c r="B68" i="4"/>
  <c r="B69" i="4"/>
  <c r="B70" i="4"/>
  <c r="B61" i="13" s="1"/>
  <c r="B71" i="4"/>
  <c r="B62" i="13" s="1"/>
  <c r="B72" i="4"/>
  <c r="B63" i="13" s="1"/>
  <c r="B73" i="4"/>
  <c r="B74" i="4"/>
  <c r="B65" i="13" s="1"/>
  <c r="B75" i="4"/>
  <c r="B66" i="13" s="1"/>
  <c r="B76" i="4"/>
  <c r="B67" i="13" s="1"/>
  <c r="B77" i="4"/>
  <c r="B68" i="13" s="1"/>
  <c r="B78" i="4"/>
  <c r="B69" i="13" s="1"/>
  <c r="B79" i="4"/>
  <c r="B70" i="13" s="1"/>
  <c r="B80" i="4"/>
  <c r="B81" i="4"/>
  <c r="B72" i="13" s="1"/>
  <c r="B82" i="4"/>
  <c r="B83" i="4"/>
  <c r="B84" i="4"/>
  <c r="B75" i="13" s="1"/>
  <c r="B85" i="4"/>
  <c r="B86" i="4"/>
  <c r="B87" i="4"/>
  <c r="B88" i="4"/>
  <c r="B79" i="13" s="1"/>
  <c r="B89" i="4"/>
  <c r="B80" i="13" s="1"/>
  <c r="B90" i="4"/>
  <c r="B91" i="4"/>
  <c r="B92" i="4"/>
  <c r="B83" i="13" s="1"/>
  <c r="B93" i="4"/>
  <c r="B84" i="13" s="1"/>
  <c r="B94" i="4"/>
  <c r="B85" i="13" s="1"/>
  <c r="B95" i="4"/>
  <c r="B86" i="13" s="1"/>
  <c r="B96" i="4"/>
  <c r="B87" i="13" s="1"/>
  <c r="B97" i="4"/>
  <c r="B99" i="4"/>
  <c r="B98" i="4"/>
  <c r="B100" i="4"/>
  <c r="B91" i="13" s="1"/>
  <c r="B101" i="4"/>
  <c r="B92" i="13" s="1"/>
  <c r="B102" i="4"/>
  <c r="B93" i="13" s="1"/>
  <c r="B103" i="4"/>
  <c r="B94" i="13" s="1"/>
  <c r="B104" i="4"/>
  <c r="B95" i="13" s="1"/>
  <c r="B105" i="4"/>
  <c r="B96" i="13" s="1"/>
  <c r="B106" i="4"/>
  <c r="B97" i="13" s="1"/>
  <c r="B107" i="4"/>
  <c r="B98" i="13" s="1"/>
  <c r="B108" i="4"/>
  <c r="B99" i="13" s="1"/>
  <c r="B109" i="4"/>
  <c r="B100" i="13" s="1"/>
  <c r="B110" i="4"/>
  <c r="B101" i="13" s="1"/>
  <c r="B111" i="4"/>
  <c r="B102" i="13" s="1"/>
  <c r="B112" i="4"/>
  <c r="B103" i="13" s="1"/>
  <c r="B113" i="4"/>
  <c r="B104" i="13" s="1"/>
  <c r="B114" i="4"/>
  <c r="B105" i="13" s="1"/>
  <c r="B115" i="4"/>
  <c r="B106" i="13" s="1"/>
  <c r="B116" i="4"/>
  <c r="B107" i="13" s="1"/>
  <c r="B117" i="4"/>
  <c r="B108" i="13" s="1"/>
  <c r="B118" i="4"/>
  <c r="B119" i="4"/>
  <c r="B110" i="13" s="1"/>
  <c r="B120" i="4"/>
  <c r="B111" i="13" s="1"/>
  <c r="B121" i="4"/>
  <c r="B122" i="4"/>
  <c r="B113" i="13" s="1"/>
  <c r="B123" i="4"/>
  <c r="B114" i="13" s="1"/>
  <c r="B124" i="4"/>
  <c r="B115" i="13" s="1"/>
  <c r="B125" i="4"/>
  <c r="B116" i="13" s="1"/>
  <c r="B126" i="4"/>
  <c r="B117" i="13" s="1"/>
  <c r="B127" i="4"/>
  <c r="B118" i="13" s="1"/>
  <c r="B128" i="4"/>
  <c r="B119" i="13" s="1"/>
  <c r="B129" i="4"/>
  <c r="B120" i="13" s="1"/>
  <c r="B130" i="4"/>
  <c r="B131" i="4"/>
  <c r="B122" i="13" s="1"/>
  <c r="B132" i="4"/>
  <c r="B123" i="13" s="1"/>
  <c r="B133" i="4"/>
  <c r="B124" i="13" s="1"/>
  <c r="B134" i="4"/>
  <c r="B135" i="4"/>
  <c r="B136" i="4"/>
  <c r="B127" i="13" s="1"/>
  <c r="B137" i="4"/>
  <c r="B128" i="13" s="1"/>
  <c r="B138" i="4"/>
  <c r="B139" i="4"/>
  <c r="B130" i="13" s="1"/>
  <c r="B140" i="4"/>
  <c r="B131" i="13" s="1"/>
  <c r="B142" i="4"/>
  <c r="B133" i="13" s="1"/>
  <c r="B143" i="4"/>
  <c r="B144" i="4"/>
  <c r="B135" i="13" s="1"/>
  <c r="B145" i="4"/>
  <c r="B136" i="13" s="1"/>
  <c r="B146" i="4"/>
  <c r="B137" i="13" s="1"/>
  <c r="B147" i="4"/>
  <c r="B138" i="13" s="1"/>
  <c r="B148" i="4"/>
  <c r="B139" i="13" s="1"/>
  <c r="B149" i="4"/>
  <c r="B150" i="4"/>
  <c r="B141" i="13" s="1"/>
  <c r="B151" i="4"/>
  <c r="B142" i="13" s="1"/>
  <c r="B152" i="4"/>
  <c r="B143" i="13" s="1"/>
  <c r="B153" i="4"/>
  <c r="B144" i="13" s="1"/>
  <c r="B154" i="4"/>
  <c r="B155" i="4"/>
  <c r="B146" i="13" s="1"/>
  <c r="B156" i="4"/>
  <c r="B157" i="4"/>
  <c r="B148" i="13" s="1"/>
  <c r="B158" i="4"/>
  <c r="B149" i="13" s="1"/>
  <c r="B159" i="4"/>
  <c r="B150" i="13" s="1"/>
  <c r="B160" i="4"/>
  <c r="B151" i="13" s="1"/>
  <c r="B161" i="4"/>
  <c r="B152" i="13" s="1"/>
  <c r="B162" i="4"/>
  <c r="B153" i="13" s="1"/>
  <c r="B163" i="4"/>
  <c r="B164" i="4"/>
  <c r="B155" i="13" s="1"/>
  <c r="B165" i="4"/>
  <c r="B156" i="13" s="1"/>
  <c r="B166" i="4"/>
  <c r="B157" i="13" s="1"/>
  <c r="B167" i="4"/>
  <c r="B168" i="4"/>
  <c r="B159" i="13" s="1"/>
  <c r="B169" i="4"/>
  <c r="B160" i="13" s="1"/>
  <c r="B170" i="4"/>
  <c r="B171" i="4"/>
  <c r="B162" i="13" s="1"/>
  <c r="B172" i="4"/>
  <c r="B163" i="13" s="1"/>
  <c r="B173" i="4"/>
  <c r="B174" i="4"/>
  <c r="B165" i="13" s="1"/>
  <c r="B175" i="4"/>
  <c r="B166" i="13" s="1"/>
  <c r="B176" i="4"/>
  <c r="B177" i="4"/>
  <c r="B168" i="13" s="1"/>
  <c r="B178" i="4"/>
  <c r="B169" i="13" s="1"/>
  <c r="B179" i="4"/>
  <c r="B180" i="4"/>
  <c r="B171" i="13" s="1"/>
  <c r="B181" i="4"/>
  <c r="B172" i="13" s="1"/>
  <c r="B182" i="4"/>
  <c r="B173" i="13" s="1"/>
  <c r="B183" i="4"/>
  <c r="B174" i="13" s="1"/>
  <c r="B184" i="4"/>
  <c r="B175" i="13" s="1"/>
  <c r="B185" i="4"/>
  <c r="B186" i="4"/>
  <c r="B177" i="13" s="1"/>
  <c r="B187" i="4"/>
  <c r="B178" i="13" s="1"/>
  <c r="B188" i="4"/>
  <c r="B179" i="13" s="1"/>
  <c r="B189" i="4"/>
  <c r="B180" i="13" s="1"/>
  <c r="B190" i="4"/>
  <c r="B191" i="4"/>
  <c r="B192" i="4"/>
  <c r="B193" i="4"/>
  <c r="B184" i="13" s="1"/>
  <c r="B194" i="4"/>
  <c r="B185" i="13" s="1"/>
  <c r="B195" i="4"/>
  <c r="B186" i="13" s="1"/>
  <c r="B196" i="4"/>
  <c r="B197" i="4"/>
  <c r="B188" i="13" s="1"/>
  <c r="B198" i="4"/>
  <c r="B189" i="13" s="1"/>
  <c r="B199" i="4"/>
  <c r="B190" i="13" s="1"/>
  <c r="B200" i="4"/>
  <c r="B191" i="13" s="1"/>
  <c r="B201" i="4"/>
  <c r="B202" i="4"/>
  <c r="B203" i="4"/>
  <c r="B194" i="13" s="1"/>
  <c r="B204" i="4"/>
  <c r="B205" i="4"/>
  <c r="B196" i="13" s="1"/>
  <c r="B206" i="4"/>
  <c r="B197" i="13" s="1"/>
  <c r="B207" i="4"/>
  <c r="B198" i="13" s="1"/>
  <c r="B208" i="4"/>
  <c r="B199" i="13" s="1"/>
  <c r="B209" i="4"/>
  <c r="B200" i="13" s="1"/>
  <c r="B210" i="4"/>
  <c r="B201" i="13" s="1"/>
  <c r="B211" i="4"/>
  <c r="B202" i="13" s="1"/>
  <c r="B212" i="4"/>
  <c r="B203" i="13" s="1"/>
  <c r="B213" i="4"/>
  <c r="B204" i="13" s="1"/>
  <c r="B214" i="4"/>
  <c r="B215" i="4"/>
  <c r="B206" i="13" s="1"/>
  <c r="B216" i="4"/>
  <c r="B207" i="13" s="1"/>
  <c r="B217" i="4"/>
  <c r="B208" i="13" s="1"/>
  <c r="B218" i="4"/>
  <c r="B209" i="13" s="1"/>
  <c r="B219" i="4"/>
  <c r="B210" i="13" s="1"/>
  <c r="B220" i="4"/>
  <c r="B221" i="4"/>
  <c r="B212" i="13" s="1"/>
  <c r="B222" i="4"/>
  <c r="B213" i="13" s="1"/>
  <c r="B223" i="4"/>
  <c r="B214" i="13" s="1"/>
  <c r="B224" i="4"/>
  <c r="B215" i="13" s="1"/>
  <c r="B225" i="4"/>
  <c r="B216" i="13" s="1"/>
  <c r="B226" i="4"/>
  <c r="B217" i="13" s="1"/>
  <c r="B227" i="4"/>
  <c r="B218" i="13" s="1"/>
  <c r="B228" i="4"/>
  <c r="B219" i="13" s="1"/>
  <c r="B229" i="4"/>
  <c r="B230" i="4"/>
  <c r="B231" i="4"/>
  <c r="B222" i="13" s="1"/>
  <c r="B232" i="4"/>
  <c r="B223" i="13" s="1"/>
  <c r="B233" i="4"/>
  <c r="B234" i="4"/>
  <c r="B235" i="4"/>
  <c r="B236" i="4"/>
  <c r="B227" i="13" s="1"/>
  <c r="B237" i="4"/>
  <c r="B228" i="13" s="1"/>
  <c r="B238" i="4"/>
  <c r="B229" i="13" s="1"/>
  <c r="B239" i="4"/>
  <c r="B230" i="13" s="1"/>
  <c r="B240" i="4"/>
  <c r="B231" i="13" s="1"/>
  <c r="B241" i="4"/>
  <c r="B232" i="13" s="1"/>
  <c r="B242" i="4"/>
  <c r="B233" i="13" s="1"/>
  <c r="B243" i="4"/>
  <c r="B244" i="4"/>
  <c r="B235" i="13" s="1"/>
  <c r="B245" i="4"/>
  <c r="B236" i="13" s="1"/>
  <c r="B246" i="4"/>
  <c r="B237" i="13" s="1"/>
  <c r="B247" i="4"/>
  <c r="B248" i="4"/>
  <c r="B239" i="13" s="1"/>
  <c r="B249" i="4"/>
  <c r="B240" i="13" s="1"/>
  <c r="B250" i="4"/>
  <c r="B241" i="13" s="1"/>
  <c r="B251" i="4"/>
  <c r="B242" i="13" s="1"/>
  <c r="B252" i="4"/>
  <c r="B243" i="13" s="1"/>
  <c r="B253" i="4"/>
  <c r="B244" i="13" s="1"/>
  <c r="B254" i="4"/>
  <c r="B245" i="13" s="1"/>
  <c r="B255" i="4"/>
  <c r="B256" i="4"/>
  <c r="B247" i="13" s="1"/>
  <c r="B257" i="4"/>
  <c r="B248" i="13" s="1"/>
  <c r="B258" i="4"/>
  <c r="B249" i="13" s="1"/>
  <c r="B259" i="4"/>
  <c r="B250" i="13" s="1"/>
  <c r="B260" i="4"/>
  <c r="B251" i="13" s="1"/>
  <c r="B261" i="4"/>
  <c r="B252" i="13" s="1"/>
  <c r="B262" i="4"/>
  <c r="B253" i="13" s="1"/>
  <c r="B263" i="4"/>
  <c r="B264" i="4"/>
  <c r="B255" i="13" s="1"/>
  <c r="B265" i="4"/>
  <c r="B266" i="4"/>
  <c r="B257" i="13" s="1"/>
  <c r="B267" i="4"/>
  <c r="B258" i="13" s="1"/>
  <c r="B268" i="4"/>
  <c r="B259" i="13" s="1"/>
  <c r="B269" i="4"/>
  <c r="B260" i="13" s="1"/>
  <c r="B270" i="4"/>
  <c r="B261" i="13" s="1"/>
  <c r="B271" i="4"/>
  <c r="B262" i="13" s="1"/>
  <c r="B272" i="4"/>
  <c r="B263" i="13" s="1"/>
  <c r="B273" i="4"/>
  <c r="B264" i="13" s="1"/>
  <c r="B274" i="4"/>
  <c r="B265" i="13" s="1"/>
  <c r="B275" i="4"/>
  <c r="B276" i="4"/>
  <c r="B267" i="13" s="1"/>
  <c r="B277" i="4"/>
  <c r="B268" i="13" s="1"/>
  <c r="B278" i="4"/>
  <c r="B269" i="13" s="1"/>
  <c r="B279" i="4"/>
  <c r="B270" i="13" s="1"/>
  <c r="B280" i="4"/>
  <c r="B271" i="13" s="1"/>
  <c r="B281" i="4"/>
  <c r="B282" i="4"/>
  <c r="B273" i="13" s="1"/>
  <c r="B283" i="4"/>
  <c r="B274" i="13" s="1"/>
  <c r="B284" i="4"/>
  <c r="B275" i="13" s="1"/>
  <c r="B285" i="4"/>
  <c r="B276" i="13" s="1"/>
  <c r="B286" i="4"/>
  <c r="B277" i="13" s="1"/>
  <c r="B287" i="4"/>
  <c r="B278" i="13" s="1"/>
  <c r="B288" i="4"/>
  <c r="B279" i="13" s="1"/>
  <c r="B289" i="4"/>
  <c r="B290" i="4"/>
  <c r="B281" i="13" s="1"/>
  <c r="B291" i="4"/>
  <c r="B282" i="13" s="1"/>
  <c r="B292" i="4"/>
  <c r="B283" i="13" s="1"/>
  <c r="B293" i="4"/>
  <c r="B284" i="13" s="1"/>
  <c r="B294" i="4"/>
  <c r="B285" i="13" s="1"/>
  <c r="B295" i="4"/>
  <c r="B286" i="13" s="1"/>
  <c r="B296" i="4"/>
  <c r="B287" i="13" s="1"/>
  <c r="B297" i="4"/>
  <c r="B288" i="13" s="1"/>
  <c r="B298" i="4"/>
  <c r="B289" i="13" s="1"/>
  <c r="B299" i="4"/>
  <c r="B290" i="13" s="1"/>
  <c r="B300" i="4"/>
  <c r="B291" i="13" s="1"/>
  <c r="B301" i="4"/>
  <c r="B292" i="13" s="1"/>
  <c r="B302" i="4"/>
  <c r="B293" i="13" s="1"/>
  <c r="B303" i="4"/>
  <c r="B294" i="13" s="1"/>
  <c r="B304" i="4"/>
  <c r="B295" i="13" s="1"/>
  <c r="B305" i="4"/>
  <c r="B296" i="13" s="1"/>
  <c r="B306" i="4"/>
  <c r="B297" i="13" s="1"/>
  <c r="B307" i="4"/>
  <c r="B298" i="13" s="1"/>
  <c r="B308" i="4"/>
  <c r="B299" i="13" s="1"/>
  <c r="B309" i="4"/>
  <c r="B310" i="4"/>
  <c r="B301" i="13" s="1"/>
  <c r="B311" i="4"/>
  <c r="B313" i="4"/>
  <c r="B314" i="4"/>
  <c r="B305" i="13" s="1"/>
  <c r="B315" i="4"/>
  <c r="B306" i="13" s="1"/>
  <c r="B316" i="4"/>
  <c r="B317" i="4"/>
  <c r="B308" i="13" s="1"/>
  <c r="B318" i="4"/>
  <c r="B309" i="13" s="1"/>
  <c r="B319" i="4"/>
  <c r="B310" i="13" s="1"/>
  <c r="B320" i="4"/>
  <c r="B311" i="13" s="1"/>
  <c r="B321" i="4"/>
  <c r="B312" i="13" s="1"/>
  <c r="B322" i="4"/>
  <c r="B313" i="13" s="1"/>
  <c r="B323" i="4"/>
  <c r="B314" i="13" s="1"/>
  <c r="B324" i="4"/>
  <c r="B315" i="13" s="1"/>
  <c r="B325" i="4"/>
  <c r="B326" i="4"/>
  <c r="B327" i="4"/>
  <c r="B328" i="4"/>
  <c r="B319" i="13" s="1"/>
  <c r="B329" i="4"/>
  <c r="B320" i="13" s="1"/>
  <c r="B330" i="4"/>
  <c r="B321" i="13" s="1"/>
  <c r="B331" i="4"/>
  <c r="B322" i="13" s="1"/>
  <c r="B332" i="4"/>
  <c r="B323" i="13" s="1"/>
  <c r="B333" i="4"/>
  <c r="B334" i="4"/>
  <c r="B335" i="4"/>
  <c r="B326" i="13" s="1"/>
  <c r="B336" i="4"/>
  <c r="B327" i="13" s="1"/>
  <c r="B337" i="4"/>
  <c r="B328" i="13" s="1"/>
  <c r="B338" i="4"/>
  <c r="B329" i="13" s="1"/>
  <c r="B339" i="4"/>
  <c r="B330" i="13" s="1"/>
  <c r="B340" i="4"/>
  <c r="B341" i="4"/>
  <c r="B332" i="13" s="1"/>
  <c r="B342" i="4"/>
  <c r="B333" i="13" s="1"/>
  <c r="B343" i="4"/>
  <c r="B334" i="13" s="1"/>
  <c r="B344" i="4"/>
  <c r="B335" i="13" s="1"/>
  <c r="B345" i="4"/>
  <c r="B346" i="4"/>
  <c r="B347" i="4"/>
  <c r="B338" i="13" s="1"/>
  <c r="B348" i="4"/>
  <c r="B339" i="13" s="1"/>
  <c r="B349" i="4"/>
  <c r="B350" i="4"/>
  <c r="B341" i="13" s="1"/>
  <c r="B351" i="4"/>
  <c r="B352" i="4"/>
  <c r="B343" i="13" s="1"/>
  <c r="B353" i="4"/>
  <c r="B344" i="13" s="1"/>
  <c r="B12" i="4"/>
  <c r="B3" i="13" s="1"/>
  <c r="B13" i="4"/>
  <c r="B4" i="13" s="1"/>
  <c r="B11" i="4"/>
  <c r="B2" i="13" s="1"/>
  <c r="J8" i="4"/>
  <c r="I8" i="4"/>
  <c r="H8" i="4"/>
  <c r="B90" i="13" l="1"/>
  <c r="B50" i="13"/>
  <c r="B224" i="13"/>
  <c r="B134" i="13"/>
  <c r="B71" i="13"/>
  <c r="B52" i="13"/>
  <c r="B164" i="13"/>
  <c r="B324" i="13"/>
  <c r="B211" i="13"/>
  <c r="B302" i="13"/>
  <c r="B205" i="13"/>
  <c r="B317" i="13"/>
  <c r="B46" i="13"/>
  <c r="B45" i="13"/>
  <c r="B318" i="13"/>
  <c r="B331" i="13"/>
  <c r="B167" i="13"/>
  <c r="B22" i="13"/>
  <c r="B280" i="13"/>
  <c r="B81" i="13"/>
  <c r="B47" i="13"/>
  <c r="B109" i="13"/>
  <c r="B88" i="13"/>
  <c r="B183" i="13"/>
  <c r="B342" i="13"/>
  <c r="B340" i="13"/>
  <c r="B195" i="13"/>
  <c r="B147" i="13"/>
  <c r="B82" i="13"/>
  <c r="B246" i="13"/>
  <c r="B129" i="13"/>
  <c r="B49" i="13"/>
  <c r="B225" i="13"/>
  <c r="B193" i="13"/>
  <c r="B161" i="13"/>
  <c r="B145" i="13"/>
  <c r="B112" i="13"/>
  <c r="B64" i="13"/>
  <c r="B325" i="13"/>
  <c r="B307" i="13"/>
  <c r="B337" i="13"/>
  <c r="B176" i="13"/>
  <c r="B226" i="13"/>
  <c r="B256" i="13"/>
  <c r="B192" i="13"/>
  <c r="B78" i="13"/>
  <c r="B182" i="13"/>
  <c r="B272" i="13"/>
  <c r="B304" i="13"/>
  <c r="B126" i="13"/>
  <c r="B254" i="13"/>
  <c r="B238" i="13"/>
  <c r="B125" i="13"/>
  <c r="B77" i="13"/>
  <c r="B181" i="13"/>
  <c r="B158" i="13"/>
  <c r="B221" i="13"/>
  <c r="B76" i="13"/>
  <c r="B60" i="13"/>
  <c r="B44" i="13"/>
  <c r="B336" i="13"/>
  <c r="B140" i="13"/>
  <c r="B59" i="13"/>
  <c r="B43" i="13"/>
  <c r="B21" i="13"/>
  <c r="B74" i="13"/>
  <c r="B26" i="13"/>
  <c r="B300" i="13"/>
  <c r="B220" i="13"/>
  <c r="B316" i="13"/>
  <c r="B187" i="13"/>
  <c r="B42" i="13"/>
  <c r="B266" i="13"/>
  <c r="B234" i="13"/>
  <c r="B170" i="13"/>
  <c r="B154" i="13"/>
  <c r="B121" i="13"/>
  <c r="B89" i="13"/>
  <c r="B73" i="13"/>
  <c r="B57" i="13"/>
  <c r="B41" i="13"/>
  <c r="B25" i="13"/>
  <c r="B1" i="12"/>
  <c r="D269" i="11"/>
  <c r="F280" i="11"/>
  <c r="F216" i="11"/>
  <c r="E329" i="11"/>
  <c r="E234" i="11"/>
  <c r="E113" i="11"/>
  <c r="D260" i="11"/>
  <c r="F57" i="11"/>
  <c r="E276" i="11"/>
  <c r="F33" i="11"/>
  <c r="E318" i="11"/>
  <c r="E32" i="11"/>
  <c r="E271" i="11"/>
  <c r="E266" i="11"/>
  <c r="F314" i="11"/>
  <c r="E260" i="11"/>
  <c r="D339" i="11"/>
  <c r="F313" i="11"/>
  <c r="D334" i="11"/>
  <c r="F308" i="11"/>
  <c r="D328" i="11"/>
  <c r="F296" i="11"/>
  <c r="E215" i="11"/>
  <c r="D324" i="11"/>
  <c r="F282" i="11"/>
  <c r="F199" i="11"/>
  <c r="D276" i="11"/>
  <c r="F281" i="11"/>
  <c r="F193" i="11"/>
  <c r="E58" i="11"/>
  <c r="E319" i="11"/>
  <c r="E314" i="11"/>
  <c r="E241" i="11"/>
  <c r="D335" i="11"/>
  <c r="E313" i="11"/>
  <c r="E225" i="11"/>
  <c r="D333" i="11"/>
  <c r="E302" i="11"/>
  <c r="F215" i="11"/>
  <c r="D308" i="11"/>
  <c r="E282" i="11"/>
  <c r="E198" i="11"/>
  <c r="D271" i="11"/>
  <c r="E281" i="11"/>
  <c r="E193" i="11"/>
  <c r="F298" i="11"/>
  <c r="E338" i="11"/>
  <c r="E298" i="11"/>
  <c r="F255" i="11"/>
  <c r="E250" i="11"/>
  <c r="E297" i="11"/>
  <c r="F248" i="11"/>
  <c r="F330" i="11"/>
  <c r="F247" i="11"/>
  <c r="E145" i="11"/>
  <c r="F335" i="11"/>
  <c r="F168" i="11"/>
  <c r="E167" i="11"/>
  <c r="D340" i="11"/>
  <c r="E330" i="11"/>
  <c r="F292" i="11"/>
  <c r="E246" i="11"/>
  <c r="F138" i="11"/>
  <c r="F184" i="11"/>
  <c r="F297" i="11"/>
  <c r="F329" i="11"/>
  <c r="E286" i="11"/>
  <c r="F241" i="11"/>
  <c r="F113" i="11"/>
  <c r="F202" i="11"/>
  <c r="F246" i="11"/>
  <c r="E199" i="11"/>
  <c r="F240" i="11"/>
  <c r="F192" i="11"/>
  <c r="E231" i="11"/>
  <c r="D255" i="11"/>
  <c r="F225" i="11"/>
  <c r="D254" i="11"/>
  <c r="F264" i="11"/>
  <c r="E264" i="11"/>
  <c r="F218" i="11"/>
  <c r="E218" i="11"/>
  <c r="D110" i="11"/>
  <c r="D99" i="11"/>
  <c r="E127" i="11"/>
  <c r="F111" i="11"/>
  <c r="F98" i="11"/>
  <c r="D77" i="11"/>
  <c r="F167" i="11"/>
  <c r="F95" i="11"/>
  <c r="F121" i="11"/>
  <c r="D147" i="11"/>
  <c r="F166" i="11"/>
  <c r="E90" i="11"/>
  <c r="D62" i="11"/>
  <c r="F154" i="11"/>
  <c r="F89" i="11"/>
  <c r="E57" i="11"/>
  <c r="F176" i="11"/>
  <c r="E95" i="11"/>
  <c r="E153" i="11"/>
  <c r="E89" i="11"/>
  <c r="E111" i="11"/>
  <c r="F79" i="11"/>
  <c r="F143" i="11"/>
  <c r="F63" i="11"/>
  <c r="D109" i="11"/>
  <c r="E143" i="11"/>
  <c r="F58" i="11"/>
  <c r="D30" i="11"/>
  <c r="F32" i="11"/>
  <c r="E33" i="11"/>
  <c r="D24" i="11"/>
  <c r="F11" i="11"/>
  <c r="F30" i="11"/>
  <c r="F8" i="11"/>
  <c r="E29" i="11"/>
  <c r="D35" i="11"/>
  <c r="F6" i="11"/>
  <c r="E24" i="11"/>
  <c r="D14" i="12"/>
  <c r="F71" i="11"/>
  <c r="D135" i="11"/>
  <c r="F265" i="11"/>
  <c r="F170" i="11"/>
  <c r="F152" i="11"/>
  <c r="E121" i="11"/>
  <c r="F38" i="11"/>
  <c r="D280" i="11"/>
  <c r="D136" i="11"/>
  <c r="E40" i="11"/>
  <c r="D120" i="11"/>
  <c r="D29" i="11"/>
  <c r="E334" i="11"/>
  <c r="E265" i="11"/>
  <c r="E247" i="11"/>
  <c r="F224" i="11"/>
  <c r="F198" i="11"/>
  <c r="E170" i="11"/>
  <c r="F145" i="11"/>
  <c r="F120" i="11"/>
  <c r="F90" i="11"/>
  <c r="E63" i="11"/>
  <c r="E38" i="11"/>
  <c r="D104" i="11"/>
  <c r="F312" i="11"/>
  <c r="E296" i="11"/>
  <c r="F88" i="11"/>
  <c r="D312" i="11"/>
  <c r="D253" i="11"/>
  <c r="F5" i="11"/>
  <c r="F328" i="11"/>
  <c r="F311" i="11"/>
  <c r="F295" i="11"/>
  <c r="F279" i="11"/>
  <c r="F257" i="11"/>
  <c r="F186" i="11"/>
  <c r="E166" i="11"/>
  <c r="E138" i="11"/>
  <c r="F106" i="11"/>
  <c r="F81" i="11"/>
  <c r="F56" i="11"/>
  <c r="D311" i="11"/>
  <c r="D93" i="11"/>
  <c r="F344" i="11"/>
  <c r="F327" i="11"/>
  <c r="E295" i="11"/>
  <c r="E257" i="11"/>
  <c r="F234" i="11"/>
  <c r="F214" i="11"/>
  <c r="E186" i="11"/>
  <c r="F162" i="11"/>
  <c r="F137" i="11"/>
  <c r="E106" i="11"/>
  <c r="E81" i="11"/>
  <c r="E55" i="11"/>
  <c r="F343" i="11"/>
  <c r="E327" i="11"/>
  <c r="E137" i="11"/>
  <c r="F105" i="11"/>
  <c r="D307" i="11"/>
  <c r="D72" i="11"/>
  <c r="E343" i="11"/>
  <c r="F324" i="11"/>
  <c r="E292" i="11"/>
  <c r="F273" i="11"/>
  <c r="E233" i="11"/>
  <c r="F209" i="11"/>
  <c r="F183" i="11"/>
  <c r="E161" i="11"/>
  <c r="F136" i="11"/>
  <c r="E105" i="11"/>
  <c r="E79" i="11"/>
  <c r="E49" i="11"/>
  <c r="F25" i="11"/>
  <c r="E214" i="11"/>
  <c r="F161" i="11"/>
  <c r="D302" i="11"/>
  <c r="D71" i="11"/>
  <c r="F340" i="11"/>
  <c r="E306" i="11"/>
  <c r="F290" i="11"/>
  <c r="E273" i="11"/>
  <c r="E254" i="11"/>
  <c r="F232" i="11"/>
  <c r="E209" i="11"/>
  <c r="E183" i="11"/>
  <c r="F159" i="11"/>
  <c r="F135" i="11"/>
  <c r="F104" i="11"/>
  <c r="F74" i="11"/>
  <c r="F47" i="11"/>
  <c r="E25" i="11"/>
  <c r="F49" i="11"/>
  <c r="D301" i="11"/>
  <c r="D157" i="11"/>
  <c r="D67" i="11"/>
  <c r="E322" i="11"/>
  <c r="F305" i="11"/>
  <c r="F289" i="11"/>
  <c r="F250" i="11"/>
  <c r="F231" i="11"/>
  <c r="F208" i="11"/>
  <c r="F182" i="11"/>
  <c r="E159" i="11"/>
  <c r="F127" i="11"/>
  <c r="E74" i="11"/>
  <c r="E47" i="11"/>
  <c r="F321" i="11"/>
  <c r="E289" i="11"/>
  <c r="F41" i="11"/>
  <c r="D285" i="11"/>
  <c r="D142" i="11"/>
  <c r="D61" i="11"/>
  <c r="F337" i="11"/>
  <c r="E321" i="11"/>
  <c r="F303" i="11"/>
  <c r="F287" i="11"/>
  <c r="E270" i="11"/>
  <c r="F249" i="11"/>
  <c r="F230" i="11"/>
  <c r="E202" i="11"/>
  <c r="F177" i="11"/>
  <c r="E154" i="11"/>
  <c r="F122" i="11"/>
  <c r="F97" i="11"/>
  <c r="E73" i="11"/>
  <c r="E41" i="11"/>
  <c r="F22" i="11"/>
  <c r="E305" i="11"/>
  <c r="E182" i="11"/>
  <c r="F73" i="11"/>
  <c r="D141" i="11"/>
  <c r="D56" i="11"/>
  <c r="E337" i="11"/>
  <c r="F319" i="11"/>
  <c r="E303" i="11"/>
  <c r="E287" i="11"/>
  <c r="F266" i="11"/>
  <c r="E249" i="11"/>
  <c r="E230" i="11"/>
  <c r="F200" i="11"/>
  <c r="E177" i="11"/>
  <c r="F153" i="11"/>
  <c r="E122" i="11"/>
  <c r="E97" i="11"/>
  <c r="F72" i="11"/>
  <c r="F40" i="11"/>
  <c r="E22" i="11"/>
  <c r="D133" i="11"/>
  <c r="E133" i="11"/>
  <c r="F133" i="11"/>
  <c r="D37" i="11"/>
  <c r="E37" i="11"/>
  <c r="F37" i="11"/>
  <c r="F178" i="11"/>
  <c r="E162" i="11"/>
  <c r="E98" i="11"/>
  <c r="D239" i="11"/>
  <c r="E279" i="11"/>
  <c r="F194" i="11"/>
  <c r="E178" i="11"/>
  <c r="D85" i="11"/>
  <c r="E85" i="11"/>
  <c r="F85" i="11"/>
  <c r="D53" i="11"/>
  <c r="E53" i="11"/>
  <c r="F53" i="11"/>
  <c r="D309" i="11"/>
  <c r="E309" i="11"/>
  <c r="F309" i="11"/>
  <c r="D277" i="11"/>
  <c r="E277" i="11"/>
  <c r="F277" i="11"/>
  <c r="D114" i="11"/>
  <c r="F338" i="11"/>
  <c r="F322" i="11"/>
  <c r="F306" i="11"/>
  <c r="F210" i="11"/>
  <c r="E194" i="11"/>
  <c r="F55" i="11"/>
  <c r="D69" i="11"/>
  <c r="E69" i="11"/>
  <c r="F69" i="11"/>
  <c r="D21" i="11"/>
  <c r="E21" i="11"/>
  <c r="F21" i="11"/>
  <c r="F226" i="11"/>
  <c r="E210" i="11"/>
  <c r="F114" i="11"/>
  <c r="E290" i="11"/>
  <c r="F274" i="11"/>
  <c r="F258" i="11"/>
  <c r="F242" i="11"/>
  <c r="E226" i="11"/>
  <c r="F50" i="11"/>
  <c r="D191" i="11"/>
  <c r="E274" i="11"/>
  <c r="E258" i="11"/>
  <c r="E242" i="11"/>
  <c r="F175" i="11"/>
  <c r="E50" i="11"/>
  <c r="F191" i="11"/>
  <c r="D165" i="11"/>
  <c r="E165" i="11"/>
  <c r="F165" i="11"/>
  <c r="D117" i="11"/>
  <c r="E117" i="11"/>
  <c r="F117" i="11"/>
  <c r="D341" i="11"/>
  <c r="E341" i="11"/>
  <c r="F341" i="11"/>
  <c r="E228" i="11"/>
  <c r="F228" i="11"/>
  <c r="D228" i="11"/>
  <c r="E180" i="11"/>
  <c r="F180" i="11"/>
  <c r="D180" i="11"/>
  <c r="F130" i="11"/>
  <c r="F66" i="11"/>
  <c r="D293" i="11"/>
  <c r="E293" i="11"/>
  <c r="F293" i="11"/>
  <c r="E34" i="11"/>
  <c r="F34" i="11"/>
  <c r="E18" i="11"/>
  <c r="F18" i="11"/>
  <c r="D18" i="11"/>
  <c r="D223" i="11"/>
  <c r="E223" i="11"/>
  <c r="D207" i="11"/>
  <c r="E207" i="11"/>
  <c r="D87" i="11"/>
  <c r="E87" i="11"/>
  <c r="E244" i="11"/>
  <c r="F244" i="11"/>
  <c r="D244" i="11"/>
  <c r="E124" i="11"/>
  <c r="F124" i="11"/>
  <c r="D124" i="11"/>
  <c r="E60" i="11"/>
  <c r="F60" i="11"/>
  <c r="D60" i="11"/>
  <c r="E332" i="11"/>
  <c r="F332" i="11"/>
  <c r="D316" i="11"/>
  <c r="E316" i="11"/>
  <c r="F316" i="11"/>
  <c r="E300" i="11"/>
  <c r="F300" i="11"/>
  <c r="D300" i="11"/>
  <c r="E284" i="11"/>
  <c r="F284" i="11"/>
  <c r="E268" i="11"/>
  <c r="F268" i="11"/>
  <c r="D268" i="11"/>
  <c r="E252" i="11"/>
  <c r="F252" i="11"/>
  <c r="D175" i="11"/>
  <c r="F223" i="11"/>
  <c r="F169" i="11"/>
  <c r="E130" i="11"/>
  <c r="E66" i="11"/>
  <c r="D263" i="11"/>
  <c r="E263" i="11"/>
  <c r="E140" i="11"/>
  <c r="F140" i="11"/>
  <c r="D140" i="11"/>
  <c r="E28" i="11"/>
  <c r="F28" i="11"/>
  <c r="D28" i="11"/>
  <c r="D206" i="11"/>
  <c r="E206" i="11"/>
  <c r="F206" i="11"/>
  <c r="E190" i="11"/>
  <c r="F190" i="11"/>
  <c r="E174" i="11"/>
  <c r="F174" i="11"/>
  <c r="D174" i="11"/>
  <c r="F239" i="11"/>
  <c r="F185" i="11"/>
  <c r="E169" i="11"/>
  <c r="F129" i="11"/>
  <c r="F65" i="11"/>
  <c r="E103" i="11"/>
  <c r="D103" i="11"/>
  <c r="E212" i="11"/>
  <c r="F212" i="11"/>
  <c r="D212" i="11"/>
  <c r="D156" i="11"/>
  <c r="E156" i="11"/>
  <c r="F156" i="11"/>
  <c r="D332" i="11"/>
  <c r="D151" i="11"/>
  <c r="F201" i="11"/>
  <c r="E185" i="11"/>
  <c r="F151" i="11"/>
  <c r="E129" i="11"/>
  <c r="F87" i="11"/>
  <c r="E65" i="11"/>
  <c r="D119" i="11"/>
  <c r="E119" i="11"/>
  <c r="E196" i="11"/>
  <c r="F196" i="11"/>
  <c r="E108" i="11"/>
  <c r="F108" i="11"/>
  <c r="E92" i="11"/>
  <c r="F92" i="11"/>
  <c r="D92" i="11"/>
  <c r="E76" i="11"/>
  <c r="F76" i="11"/>
  <c r="D44" i="11"/>
  <c r="E44" i="11"/>
  <c r="F44" i="11"/>
  <c r="D76" i="11"/>
  <c r="F217" i="11"/>
  <c r="E201" i="11"/>
  <c r="F146" i="11"/>
  <c r="F82" i="11"/>
  <c r="D149" i="11"/>
  <c r="E149" i="11"/>
  <c r="F149" i="11"/>
  <c r="D101" i="11"/>
  <c r="E101" i="11"/>
  <c r="F101" i="11"/>
  <c r="D325" i="11"/>
  <c r="E325" i="11"/>
  <c r="F325" i="11"/>
  <c r="D261" i="11"/>
  <c r="E261" i="11"/>
  <c r="F261" i="11"/>
  <c r="E39" i="11"/>
  <c r="F39" i="11"/>
  <c r="E23" i="11"/>
  <c r="F23" i="11"/>
  <c r="D238" i="11"/>
  <c r="E238" i="11"/>
  <c r="F238" i="11"/>
  <c r="D222" i="11"/>
  <c r="E222" i="11"/>
  <c r="F222" i="11"/>
  <c r="D160" i="11"/>
  <c r="E160" i="11"/>
  <c r="F160" i="11"/>
  <c r="D144" i="11"/>
  <c r="E144" i="11"/>
  <c r="F144" i="11"/>
  <c r="D128" i="11"/>
  <c r="E128" i="11"/>
  <c r="F128" i="11"/>
  <c r="D112" i="11"/>
  <c r="E112" i="11"/>
  <c r="F112" i="11"/>
  <c r="D96" i="11"/>
  <c r="E96" i="11"/>
  <c r="F96" i="11"/>
  <c r="D80" i="11"/>
  <c r="E80" i="11"/>
  <c r="F80" i="11"/>
  <c r="D64" i="11"/>
  <c r="E64" i="11"/>
  <c r="F64" i="11"/>
  <c r="D48" i="11"/>
  <c r="E48" i="11"/>
  <c r="F48" i="11"/>
  <c r="E237" i="11"/>
  <c r="F237" i="11"/>
  <c r="E221" i="11"/>
  <c r="D221" i="11"/>
  <c r="F221" i="11"/>
  <c r="D205" i="11"/>
  <c r="E205" i="11"/>
  <c r="F205" i="11"/>
  <c r="E189" i="11"/>
  <c r="F189" i="11"/>
  <c r="D189" i="11"/>
  <c r="E173" i="11"/>
  <c r="F173" i="11"/>
  <c r="D173" i="11"/>
  <c r="D336" i="11"/>
  <c r="E336" i="11"/>
  <c r="F336" i="11"/>
  <c r="D320" i="11"/>
  <c r="E320" i="11"/>
  <c r="F320" i="11"/>
  <c r="D304" i="11"/>
  <c r="E304" i="11"/>
  <c r="F304" i="11"/>
  <c r="D288" i="11"/>
  <c r="E288" i="11"/>
  <c r="F288" i="11"/>
  <c r="D272" i="11"/>
  <c r="E272" i="11"/>
  <c r="F272" i="11"/>
  <c r="D256" i="11"/>
  <c r="E256" i="11"/>
  <c r="F256" i="11"/>
  <c r="D146" i="11"/>
  <c r="F233" i="11"/>
  <c r="E217" i="11"/>
  <c r="E82" i="11"/>
  <c r="F31" i="11"/>
  <c r="D275" i="11"/>
  <c r="E344" i="11"/>
  <c r="E248" i="11"/>
  <c r="E240" i="11"/>
  <c r="E232" i="11"/>
  <c r="E224" i="11"/>
  <c r="E216" i="11"/>
  <c r="E208" i="11"/>
  <c r="E200" i="11"/>
  <c r="E192" i="11"/>
  <c r="E184" i="11"/>
  <c r="E176" i="11"/>
  <c r="E168" i="11"/>
  <c r="E152" i="11"/>
  <c r="E88" i="11"/>
  <c r="E31" i="11"/>
  <c r="D270" i="11"/>
  <c r="D131" i="11"/>
  <c r="D94" i="11"/>
  <c r="D19" i="11"/>
  <c r="F342" i="11"/>
  <c r="F326" i="11"/>
  <c r="F318" i="11"/>
  <c r="F310" i="11"/>
  <c r="F294" i="11"/>
  <c r="F286" i="11"/>
  <c r="F278" i="11"/>
  <c r="F262" i="11"/>
  <c r="F158" i="11"/>
  <c r="F150" i="11"/>
  <c r="F142" i="11"/>
  <c r="F134" i="11"/>
  <c r="F126" i="11"/>
  <c r="F118" i="11"/>
  <c r="F110" i="11"/>
  <c r="F102" i="11"/>
  <c r="F94" i="11"/>
  <c r="F86" i="11"/>
  <c r="F78" i="11"/>
  <c r="F70" i="11"/>
  <c r="F62" i="11"/>
  <c r="F54" i="11"/>
  <c r="F46" i="11"/>
  <c r="E342" i="11"/>
  <c r="E310" i="11"/>
  <c r="E294" i="11"/>
  <c r="E278" i="11"/>
  <c r="E262" i="11"/>
  <c r="E158" i="11"/>
  <c r="E150" i="11"/>
  <c r="E134" i="11"/>
  <c r="E126" i="11"/>
  <c r="E118" i="11"/>
  <c r="E102" i="11"/>
  <c r="E86" i="11"/>
  <c r="E78" i="11"/>
  <c r="E70" i="11"/>
  <c r="E46" i="11"/>
  <c r="D323" i="11"/>
  <c r="D163" i="11"/>
  <c r="D14" i="11"/>
  <c r="F333" i="11"/>
  <c r="F317" i="11"/>
  <c r="F301" i="11"/>
  <c r="F285" i="11"/>
  <c r="F269" i="11"/>
  <c r="F253" i="11"/>
  <c r="F245" i="11"/>
  <c r="F229" i="11"/>
  <c r="F213" i="11"/>
  <c r="F197" i="11"/>
  <c r="F181" i="11"/>
  <c r="F157" i="11"/>
  <c r="F141" i="11"/>
  <c r="F125" i="11"/>
  <c r="F109" i="11"/>
  <c r="F93" i="11"/>
  <c r="F77" i="11"/>
  <c r="F61" i="11"/>
  <c r="F36" i="11"/>
  <c r="F20" i="11"/>
  <c r="E326" i="11"/>
  <c r="E54" i="11"/>
  <c r="D125" i="11"/>
  <c r="D51" i="11"/>
  <c r="E8" i="11"/>
  <c r="E317" i="11"/>
  <c r="E245" i="11"/>
  <c r="E229" i="11"/>
  <c r="E213" i="11"/>
  <c r="E197" i="11"/>
  <c r="E181" i="11"/>
  <c r="E36" i="11"/>
  <c r="E20" i="11"/>
  <c r="D291" i="11"/>
  <c r="E7" i="11"/>
  <c r="F236" i="11"/>
  <c r="F220" i="11"/>
  <c r="F204" i="11"/>
  <c r="F188" i="11"/>
  <c r="F172" i="11"/>
  <c r="F164" i="11"/>
  <c r="F148" i="11"/>
  <c r="F132" i="11"/>
  <c r="F116" i="11"/>
  <c r="F100" i="11"/>
  <c r="F84" i="11"/>
  <c r="F68" i="11"/>
  <c r="F52" i="11"/>
  <c r="F43" i="11"/>
  <c r="F35" i="11"/>
  <c r="F27" i="11"/>
  <c r="F19" i="11"/>
  <c r="D83" i="11"/>
  <c r="E6" i="11"/>
  <c r="E236" i="11"/>
  <c r="E220" i="11"/>
  <c r="E204" i="11"/>
  <c r="E188" i="11"/>
  <c r="E172" i="11"/>
  <c r="E164" i="11"/>
  <c r="E148" i="11"/>
  <c r="E132" i="11"/>
  <c r="E116" i="11"/>
  <c r="E100" i="11"/>
  <c r="E84" i="11"/>
  <c r="E68" i="11"/>
  <c r="E52" i="11"/>
  <c r="E43" i="11"/>
  <c r="E27" i="11"/>
  <c r="D259" i="11"/>
  <c r="E5" i="11"/>
  <c r="F339" i="11"/>
  <c r="F331" i="11"/>
  <c r="F323" i="11"/>
  <c r="F315" i="11"/>
  <c r="F307" i="11"/>
  <c r="F299" i="11"/>
  <c r="F291" i="11"/>
  <c r="F283" i="11"/>
  <c r="F275" i="11"/>
  <c r="F267" i="11"/>
  <c r="F259" i="11"/>
  <c r="F251" i="11"/>
  <c r="F243" i="11"/>
  <c r="F235" i="11"/>
  <c r="F227" i="11"/>
  <c r="F219" i="11"/>
  <c r="F211" i="11"/>
  <c r="F203" i="11"/>
  <c r="F195" i="11"/>
  <c r="F187" i="11"/>
  <c r="F179" i="11"/>
  <c r="F171" i="11"/>
  <c r="F163" i="11"/>
  <c r="F155" i="11"/>
  <c r="F147" i="11"/>
  <c r="F139" i="11"/>
  <c r="F131" i="11"/>
  <c r="F123" i="11"/>
  <c r="F115" i="11"/>
  <c r="F107" i="11"/>
  <c r="F99" i="11"/>
  <c r="F91" i="11"/>
  <c r="F83" i="11"/>
  <c r="F75" i="11"/>
  <c r="F67" i="11"/>
  <c r="F59" i="11"/>
  <c r="F51" i="11"/>
  <c r="F42" i="11"/>
  <c r="F26" i="11"/>
  <c r="D115" i="11"/>
  <c r="F2" i="11"/>
  <c r="E331" i="11"/>
  <c r="E315" i="11"/>
  <c r="E299" i="11"/>
  <c r="E283" i="11"/>
  <c r="E267" i="11"/>
  <c r="E251" i="11"/>
  <c r="E243" i="11"/>
  <c r="E235" i="11"/>
  <c r="E227" i="11"/>
  <c r="E219" i="11"/>
  <c r="E211" i="11"/>
  <c r="E203" i="11"/>
  <c r="E195" i="11"/>
  <c r="E187" i="11"/>
  <c r="E179" i="11"/>
  <c r="E171" i="11"/>
  <c r="E155" i="11"/>
  <c r="E139" i="11"/>
  <c r="E123" i="11"/>
  <c r="E107" i="11"/>
  <c r="E91" i="11"/>
  <c r="E75" i="11"/>
  <c r="E59" i="11"/>
  <c r="E42" i="11"/>
  <c r="E26" i="11"/>
  <c r="F45" i="11"/>
  <c r="E45" i="11"/>
  <c r="F10" i="11"/>
  <c r="F9" i="11"/>
  <c r="F7" i="11"/>
  <c r="E11" i="11"/>
  <c r="F4" i="11"/>
  <c r="E10" i="11"/>
  <c r="F3" i="11"/>
  <c r="E9" i="11"/>
  <c r="E4" i="11"/>
  <c r="F17" i="11"/>
  <c r="E17" i="11"/>
  <c r="F16" i="11"/>
  <c r="E16" i="11"/>
  <c r="F15" i="11"/>
  <c r="E15" i="11"/>
  <c r="F14" i="11"/>
  <c r="F13" i="11"/>
  <c r="E13" i="11"/>
  <c r="F12" i="11"/>
  <c r="E12" i="11"/>
  <c r="E3" i="11"/>
  <c r="E2" i="11"/>
  <c r="H1" i="4" l="1"/>
  <c r="Q1" i="4" l="1"/>
  <c r="R1" i="4"/>
  <c r="G1" i="4"/>
  <c r="G69" i="1" l="1"/>
  <c r="F69" i="1"/>
  <c r="C66" i="1"/>
  <c r="G13" i="1"/>
  <c r="E69" i="1"/>
  <c r="D69" i="1"/>
  <c r="G16" i="1"/>
  <c r="G73" i="1" l="1"/>
  <c r="E73" i="1"/>
  <c r="G71" i="1"/>
  <c r="E71" i="1"/>
  <c r="F44" i="1"/>
  <c r="H3" i="4" s="1"/>
  <c r="F41" i="1"/>
  <c r="G7" i="4" s="1"/>
  <c r="C41" i="1"/>
  <c r="G3" i="4" s="1"/>
  <c r="G33" i="1" l="1"/>
  <c r="K8" i="4" s="1"/>
  <c r="Q8" i="4"/>
</calcChain>
</file>

<file path=xl/sharedStrings.xml><?xml version="1.0" encoding="utf-8"?>
<sst xmlns="http://schemas.openxmlformats.org/spreadsheetml/2006/main" count="2972" uniqueCount="827">
  <si>
    <t xml:space="preserve">→ </t>
  </si>
  <si>
    <t>enkel de blauwe velden invullen/aanvullen aub</t>
  </si>
  <si>
    <t xml:space="preserve"> ←</t>
  </si>
  <si>
    <t>Datum laatste update</t>
  </si>
  <si>
    <t>Klantgegevens (INVULLEN AUB)</t>
  </si>
  <si>
    <t>Bedrijf/Organisatie:</t>
  </si>
  <si>
    <t>Contactpersoon:</t>
  </si>
  <si>
    <t>Telefoonnummer (enkel cijfers):</t>
  </si>
  <si>
    <t>←</t>
  </si>
  <si>
    <t>Selecteer de gewenste optie</t>
  </si>
  <si>
    <t>Datum:</t>
  </si>
  <si>
    <t>Tijdstip AFHAAL:</t>
  </si>
  <si>
    <t>Selecteer het gewenste tijdstip</t>
  </si>
  <si>
    <t>Straat</t>
  </si>
  <si>
    <t>Huisnummer</t>
  </si>
  <si>
    <t>AFLEVER
ADRES</t>
  </si>
  <si>
    <t>Postcode</t>
  </si>
  <si>
    <t>Gemeente</t>
  </si>
  <si>
    <t>Land</t>
  </si>
  <si>
    <t>Verpakking (INVULLEN AUB)</t>
  </si>
  <si>
    <t>Transport</t>
  </si>
  <si>
    <t>Deense Kar:</t>
  </si>
  <si>
    <t># Planten</t>
  </si>
  <si>
    <t>Verpakking</t>
  </si>
  <si>
    <t>Verloren Verpakking:</t>
  </si>
  <si>
    <t>geen</t>
  </si>
  <si>
    <t># Trays /Kisten</t>
  </si>
  <si>
    <t>Waarborgverpakking:</t>
  </si>
  <si>
    <t>FOTO-ETIKET</t>
  </si>
  <si>
    <t># Lagen</t>
  </si>
  <si>
    <t>SAMENVATTING BESTELLING</t>
  </si>
  <si>
    <t>WAARBORGVERPAKKING SALDO</t>
  </si>
  <si>
    <t>SALDO</t>
  </si>
  <si>
    <t>Geleverd</t>
  </si>
  <si>
    <t>Retour</t>
  </si>
  <si>
    <t>Veenmankist LAAG</t>
  </si>
  <si>
    <t>Veenmankist HOOG</t>
  </si>
  <si>
    <t>18-gaats MARA-tray</t>
  </si>
  <si>
    <t>Legborden</t>
  </si>
  <si>
    <t>Opzetstuk ijzer</t>
  </si>
  <si>
    <t>EUROPALET</t>
  </si>
  <si>
    <t>LEVERADRES</t>
  </si>
  <si>
    <t>TIJDSTIP AFHALING/VERZENDING</t>
  </si>
  <si>
    <t xml:space="preserve">Contactpersoon </t>
  </si>
  <si>
    <t>/</t>
  </si>
  <si>
    <t>AFZENDER</t>
  </si>
  <si>
    <t>Aardbei ¦ 'Ananasaardbei'</t>
  </si>
  <si>
    <t>Aardbei ¦ Bosaardbei ¦ 'Alexandria'</t>
  </si>
  <si>
    <t>Aardbei ¦ Bosaardbei ¦ 'Reine des Vallées'</t>
  </si>
  <si>
    <t>Aardbei ¦ Bosaardbei ¦ 'ROOD'</t>
  </si>
  <si>
    <t>Aardbei ¦ Bosaardbei ¦ 'vesca vesca'</t>
  </si>
  <si>
    <t>Aardbei ¦ Bosaardbei ¦ 'WIT'</t>
  </si>
  <si>
    <t>Aardbei ¦ 'Framboosaardbei'</t>
  </si>
  <si>
    <t>Aardbei ¦ 'Kersaardbei'</t>
  </si>
  <si>
    <t>Aardbei ¦ 'Mara des Bois' ¦ DOORDRAGER</t>
  </si>
  <si>
    <t>Aardbei ¦ 'Mariguette' ¦ DOORDRAGER</t>
  </si>
  <si>
    <t>Aardpeer ¦ 'ROZE'</t>
  </si>
  <si>
    <t>Aardpeer ¦ 'WIT'</t>
  </si>
  <si>
    <t>Alsem</t>
  </si>
  <si>
    <t>Amerikaanse look ¦ 'Indianenlook'</t>
  </si>
  <si>
    <t>Ananaskers ¦ 'Goudbes'</t>
  </si>
  <si>
    <t>Anjer ¦ 'Raspberry Parfait'</t>
  </si>
  <si>
    <t>Anjer ¦ 'Strawberry Parfait'</t>
  </si>
  <si>
    <t>Artisjok</t>
  </si>
  <si>
    <t>Asperge</t>
  </si>
  <si>
    <t>Balsemwormkruid</t>
  </si>
  <si>
    <t>Basilicum ¦ 'Magic Mountain'® ¦ 'African Blue'</t>
  </si>
  <si>
    <t>Basilicum ¦ 'Magic White'®</t>
  </si>
  <si>
    <t>Basilicum ¦ 'Pesto Perpetuo'®</t>
  </si>
  <si>
    <t>Basilicum ¦ 'Thaise' ¦ 'Siam Queen'</t>
  </si>
  <si>
    <t>Bergamot</t>
  </si>
  <si>
    <t>Berglook</t>
  </si>
  <si>
    <t>Berglook ¦ 'WIT'</t>
  </si>
  <si>
    <t>Bieslook ¦ 'Chinese Bieslook' ¦ 'Snijknoflook'</t>
  </si>
  <si>
    <t>Bieslook ¦ 'Gewone Bieslook' ¦ 'Fijne bieslook'</t>
  </si>
  <si>
    <t>Bijvoet</t>
  </si>
  <si>
    <t>Boerenwormkruid</t>
  </si>
  <si>
    <t>Borage ¦ Komkommerkruid ¦ 'BLAUW'</t>
  </si>
  <si>
    <t>Borage ¦ Komkommerkruid ¦ 'WIT'</t>
  </si>
  <si>
    <t>Boslook</t>
  </si>
  <si>
    <t>Citroengras [STEK]</t>
  </si>
  <si>
    <t>Citroenkruid</t>
  </si>
  <si>
    <t>Citroenkruid ¦ 'Cola'</t>
  </si>
  <si>
    <t>Citroenmelisse</t>
  </si>
  <si>
    <t>Citroenverbena</t>
  </si>
  <si>
    <t>Daslook</t>
  </si>
  <si>
    <t>Dille</t>
  </si>
  <si>
    <t>Dragon ¦ 'Mexicaanse' ¦ 'Spaanse'</t>
  </si>
  <si>
    <t>Dropplant ¦ 'Sangria' ¦ 'Mexicaanse'</t>
  </si>
  <si>
    <t>Duizendblad ¦ 'Cassis'</t>
  </si>
  <si>
    <t>Duizendblad ¦ 'Cerise Queen'</t>
  </si>
  <si>
    <t xml:space="preserve">Egyptische Ui </t>
  </si>
  <si>
    <t>Engelwortel ¦ 'Grote '</t>
  </si>
  <si>
    <t>Engelwortel ¦ 'Rode'</t>
  </si>
  <si>
    <t>Eucalyptus ¦ 'Citroen'</t>
  </si>
  <si>
    <t>Eucalyptus ¦ 'globulus'</t>
  </si>
  <si>
    <t>Gele Kattenstaart ¦ [P14]</t>
  </si>
  <si>
    <t>Geranium ¦ 'CITROEN' ¦ 'graveolens' ¦ [P14]</t>
  </si>
  <si>
    <t>Geranium ¦ 'CITROEN' ¦ 'graveolens' ¦ 'Crispum' ¦ [P14]</t>
  </si>
  <si>
    <t>Geranium ¦ 'MUNT' ¦ [P14]</t>
  </si>
  <si>
    <t>Goudsbloem</t>
  </si>
  <si>
    <t>Griekse Alant</t>
  </si>
  <si>
    <t>Heemst</t>
  </si>
  <si>
    <t>Hertshoornweegbree</t>
  </si>
  <si>
    <t>Honingverbena</t>
  </si>
  <si>
    <t>Hop</t>
  </si>
  <si>
    <t>Ijzerhard ¦ 'Ijzerkruid' ¦ 'Verbena'</t>
  </si>
  <si>
    <t>Japanse waterpeper</t>
  </si>
  <si>
    <t>Kaasjeskruid ¦ 'Moschata' ¦ 'Alba'</t>
  </si>
  <si>
    <t>Kaasjeskruid ¦ 'Zebrina'</t>
  </si>
  <si>
    <t>Kamille ¦ 'Loopkamille'</t>
  </si>
  <si>
    <t>Kardoen</t>
  </si>
  <si>
    <t>Koriander</t>
  </si>
  <si>
    <t>Koriander ¦ 'Vietnamese Koriander'</t>
  </si>
  <si>
    <t>Kraailook</t>
  </si>
  <si>
    <t>Kummel ¦ 'Karwij'</t>
  </si>
  <si>
    <t>Lavas ¦ 'Maggiplant' ¦ 'Franse selder'</t>
  </si>
  <si>
    <t>Lavendel ¦ 'Allardii Meerlo'</t>
  </si>
  <si>
    <t>Lepelblad</t>
  </si>
  <si>
    <t>Lichitomaat</t>
  </si>
  <si>
    <t>Lievevrouwebedstro ¦ 'Lieve-Vrouwe-Bedstro'</t>
  </si>
  <si>
    <t>Madeliefje</t>
  </si>
  <si>
    <t>Malrove</t>
  </si>
  <si>
    <t>Mariadistel</t>
  </si>
  <si>
    <t>Marjolein ¦ 'Compacte'</t>
  </si>
  <si>
    <t xml:space="preserve">Marjolein ¦ 'Hot &amp; Spicy' </t>
  </si>
  <si>
    <t>Marjolein ¦ 'Wilde Marjolein' ¦ 'Oregano'</t>
  </si>
  <si>
    <t>Mierikswortel</t>
  </si>
  <si>
    <t>Mirte</t>
  </si>
  <si>
    <t>Moederkruid</t>
  </si>
  <si>
    <t>Moerasspirea</t>
  </si>
  <si>
    <t>Moeslook</t>
  </si>
  <si>
    <t>Munt ¦ 'Aardbei'</t>
  </si>
  <si>
    <t>Munt ¦ 'Appel'</t>
  </si>
  <si>
    <t>Munt ¦ 'Appelsien' ¦ 'Sinaasappel'</t>
  </si>
  <si>
    <t xml:space="preserve">Munt ¦ 'Banaan' </t>
  </si>
  <si>
    <t xml:space="preserve">Munt ¦ 'Basilicum' </t>
  </si>
  <si>
    <t>Munt ¦ 'Berries and Cream'</t>
  </si>
  <si>
    <t xml:space="preserve">Munt ¦ 'Chocolademunt' </t>
  </si>
  <si>
    <t>Munt ¦ 'Citroen'</t>
  </si>
  <si>
    <t>Munt ¦ 'Eau-de-Cologne'</t>
  </si>
  <si>
    <t>Munt ¦ 'Groene' ¦ 'Aarmunt'</t>
  </si>
  <si>
    <t>Munt ¦ 'Marokkaanse'</t>
  </si>
  <si>
    <t>Munt ¦ 'Marrakech' ¦ 'Mojito'</t>
  </si>
  <si>
    <t>Munt ¦ 'Peer'</t>
  </si>
  <si>
    <t>Munt ¦ 'Pepermunt'</t>
  </si>
  <si>
    <t>Munt ¦ 'Polei'</t>
  </si>
  <si>
    <t>Munt ¦ 'Pompelmoes'</t>
  </si>
  <si>
    <t>Munt ¦ 'Thaise'</t>
  </si>
  <si>
    <t>Muntverbena 'Argentijnse'</t>
  </si>
  <si>
    <t>Oesterblad ¦ 'Oyster Leave'</t>
  </si>
  <si>
    <t>Olijfkruid</t>
  </si>
  <si>
    <t>Onsterfelijkheidskruid</t>
  </si>
  <si>
    <t>Oost-Indische kers ¦ 'Empress Of India'</t>
  </si>
  <si>
    <t>Oost-Indische kers ¦ 'Peach Melba'</t>
  </si>
  <si>
    <t>Par-Cel ¦ 'Zwolsche Krul'</t>
  </si>
  <si>
    <t xml:space="preserve">Peterselie ¦ 'Krulpeterselie' </t>
  </si>
  <si>
    <t>Pinksterbloem</t>
  </si>
  <si>
    <t>Rabarber</t>
  </si>
  <si>
    <t>Rabarber ¦ 'Champagne' ¦  [P18]</t>
  </si>
  <si>
    <t>Rabarber ¦ 'Frambozenrood' ¦ [P18]</t>
  </si>
  <si>
    <t>Rabarber ¦ 'Goliath' ¦ [P18]</t>
  </si>
  <si>
    <t>Rabarber ¦ 'Holsteiner Blüt' ¦ [P18]</t>
  </si>
  <si>
    <t>Rozemarijn ¦ Opgaand</t>
  </si>
  <si>
    <t>Rozemarijn ¦ Opgaand ¦ 'Fijnbladig' ¦ 'Sissinghurst Blue'</t>
  </si>
  <si>
    <t>Safraankrokus</t>
  </si>
  <si>
    <t xml:space="preserve">Salie ¦ 'Ananas' </t>
  </si>
  <si>
    <t>Salie ¦ 'Driekleurige'</t>
  </si>
  <si>
    <t>Salie ¦ 'Geelbonte'</t>
  </si>
  <si>
    <t>Salie ¦ 'Honing-Meloen'</t>
  </si>
  <si>
    <t xml:space="preserve">Salie ¦ 'Mandarijn' </t>
  </si>
  <si>
    <t>Salie ¦ 'Scharlei' ¦ 'Muskaatsalie'</t>
  </si>
  <si>
    <t>Salie ¦ 'Spaanse' ¦ 'Lavendel'</t>
  </si>
  <si>
    <t>Salie ¦ 'Witte' ¦ 'Californische'</t>
  </si>
  <si>
    <t>Sint-Janskruid</t>
  </si>
  <si>
    <t>Slangenlook</t>
  </si>
  <si>
    <t>Sleutelbloem ¦ 'Echte'</t>
  </si>
  <si>
    <t>Smalle weegbree</t>
  </si>
  <si>
    <t>Speenkruid ¦ 'Gewoon'</t>
  </si>
  <si>
    <t>Stevia ¦ 'Suikerplant' ¦ 'Honingkruid'</t>
  </si>
  <si>
    <t>Sweetgrass ¦ 'Vanillegras' ¦ 'Geurgras'</t>
  </si>
  <si>
    <t>Teunisbloem</t>
  </si>
  <si>
    <t>Tijm ¦ 'Appelsien' ¦ 'Sinaasappel'</t>
  </si>
  <si>
    <t>Tijm ¦ 'Caborn wine and rose'</t>
  </si>
  <si>
    <t>Tijm ¦ 'GOUD'</t>
  </si>
  <si>
    <t>Tijm ¦ 'Herba Barona'</t>
  </si>
  <si>
    <t>Tijm ¦ 'Tabor'</t>
  </si>
  <si>
    <t>Tripmadam</t>
  </si>
  <si>
    <t>Valeriaan</t>
  </si>
  <si>
    <t>Valkruid</t>
  </si>
  <si>
    <t>Vrouwenmantel</t>
  </si>
  <si>
    <t>Warmoes ¦ Snijbiet ¦ 'Bright Lights'</t>
  </si>
  <si>
    <t>Wasabi¦ 'GROEN' ¦ [P14]</t>
  </si>
  <si>
    <t>Wasabi¦ 'ROOD' ¦ [P14]</t>
  </si>
  <si>
    <t>Wijnruit</t>
  </si>
  <si>
    <t>Zeekool</t>
  </si>
  <si>
    <t>Zeelavas</t>
  </si>
  <si>
    <t>Zeevenkel</t>
  </si>
  <si>
    <t>Zoethout</t>
  </si>
  <si>
    <t>Zoethoutgras</t>
  </si>
  <si>
    <t>Zuring ¦ 'Bloedzuring' ¦ 'Roodgeaderde Zuring'</t>
  </si>
  <si>
    <t>Zuring ¦ 'ROOD' ¦ 'Redleaf CC'</t>
  </si>
  <si>
    <t>Fragaria 'Weisse Ananas'</t>
  </si>
  <si>
    <t>Fragaria vesca 'Alexandria'</t>
  </si>
  <si>
    <t>Fragaria vesca 'Reine des Vallées'</t>
  </si>
  <si>
    <t>Fragaria vesca 'Tubby Red'</t>
  </si>
  <si>
    <t>Fragaria 'vesca vesca'</t>
  </si>
  <si>
    <t>Fragaria vesca 'Tubby White'</t>
  </si>
  <si>
    <t>Fragaria × ananassa 'Mieze Schindler'</t>
  </si>
  <si>
    <t>Fragaria x ananassa 'CherryBerry®'</t>
  </si>
  <si>
    <t>Fragaria × ananassa 'Mara des Bois'</t>
  </si>
  <si>
    <t>Fragaria × ananassa 'Mariguette'</t>
  </si>
  <si>
    <t>Fragaria × ananassa 'Pink Marathon'</t>
  </si>
  <si>
    <t>Fragaria × ananassa 'Sweet Marathon'</t>
  </si>
  <si>
    <t>Helianthus tuberosus 'Pink'</t>
  </si>
  <si>
    <t>Helianthus tuberosus 'White'</t>
  </si>
  <si>
    <t>Agrimonia eupatoria</t>
  </si>
  <si>
    <t>Artemisia absinthium</t>
  </si>
  <si>
    <t>Physalis peruviana</t>
  </si>
  <si>
    <t>Dianthus Chinensis 'Raspberry Parfait' </t>
  </si>
  <si>
    <t>Dianthus Chinensis 'Strawberry Parfait' </t>
  </si>
  <si>
    <t>Cynara scolymus</t>
  </si>
  <si>
    <t>Asparagus officinalis</t>
  </si>
  <si>
    <t>Tanacetum balsamita</t>
  </si>
  <si>
    <t>Ocimum basilicum 'Citriodorum'</t>
  </si>
  <si>
    <t>Ocimum basilicum 'Sweet'</t>
  </si>
  <si>
    <t>Ocimum basilicum 'Magic Mountain'</t>
  </si>
  <si>
    <t>Ocimum basilicum 'Magic White'</t>
  </si>
  <si>
    <t>Ocimum basilicum 'Pesto Perpetuo'</t>
  </si>
  <si>
    <t>Ocimum basilicum 'Purpurascens' Chianti</t>
  </si>
  <si>
    <t>Ocimum basilicum 'Siam Queen'</t>
  </si>
  <si>
    <t>Monarda didyma</t>
  </si>
  <si>
    <t>Allium carinatum ssp. pulchellum</t>
  </si>
  <si>
    <t>Allium carinatum ssp. pulchellum ‘Album’</t>
  </si>
  <si>
    <t>Allium tuberosum</t>
  </si>
  <si>
    <t>Allium schoenoprasum</t>
  </si>
  <si>
    <t>Allium fistulosum</t>
  </si>
  <si>
    <t>Artemisia vulgaris</t>
  </si>
  <si>
    <t>Tanacetum vulgare</t>
  </si>
  <si>
    <t>Satureja montana</t>
  </si>
  <si>
    <t>Borago officinalis</t>
  </si>
  <si>
    <t>Borago officinalis 'Alba'</t>
  </si>
  <si>
    <t>Allium paradoxum</t>
  </si>
  <si>
    <t>Chenopodium bonus-henricus</t>
  </si>
  <si>
    <t>Spilanthes oleracea / Acmella oleracea</t>
  </si>
  <si>
    <t>Rungia klossii</t>
  </si>
  <si>
    <t>Cichorium intybus</t>
  </si>
  <si>
    <t>Cymbopogon citratus</t>
  </si>
  <si>
    <t>Artemisia abrotanum</t>
  </si>
  <si>
    <t>Melissa officinalis</t>
  </si>
  <si>
    <t>Melissa officinalis ssp. Altissima</t>
  </si>
  <si>
    <t>Aloysia triphylla / lippia citriodora</t>
  </si>
  <si>
    <t>Tagetes tenuifolia 'Lemon Gem'</t>
  </si>
  <si>
    <t>Tagetes tenuifolia 'Orange Gem'</t>
  </si>
  <si>
    <t>Stachys affinis</t>
  </si>
  <si>
    <t>Allium ursinum</t>
  </si>
  <si>
    <t>Anethum graveolens</t>
  </si>
  <si>
    <t>Artemisia dracunculus</t>
  </si>
  <si>
    <t>Tagetes lucida '4 Seasons Tarragon'</t>
  </si>
  <si>
    <t>Agastache foeniculum</t>
  </si>
  <si>
    <t>Agastache mexicana 'Sangria'</t>
  </si>
  <si>
    <t>Agastache foeniculum 'Alabaster'</t>
  </si>
  <si>
    <t>Agastache foeniculum 'Snow Spike'</t>
  </si>
  <si>
    <t>Achillea millefolium 'Cassis'</t>
  </si>
  <si>
    <t>Achillea millefolium 'Cerise Queen'</t>
  </si>
  <si>
    <t>Achillea millefolium</t>
  </si>
  <si>
    <t>Echinacea purpurea 'Alba'</t>
  </si>
  <si>
    <t>Echinacea pallida</t>
  </si>
  <si>
    <t>Viola tricolor</t>
  </si>
  <si>
    <t>Viola 'Butterfly Blue Botch Improved'</t>
  </si>
  <si>
    <t>Viola 'Butterfly Yellow Red Wing'</t>
  </si>
  <si>
    <t>Viola 'Butterfly Yellow Gold'</t>
  </si>
  <si>
    <t>Allium cepa 'Proliferum'</t>
  </si>
  <si>
    <t>Angelica archangelica</t>
  </si>
  <si>
    <t>Angelica gigas</t>
  </si>
  <si>
    <t>Eucalyptus citriodora</t>
  </si>
  <si>
    <t>Eucalyptus globulus</t>
  </si>
  <si>
    <t>Bulbine frutescens</t>
  </si>
  <si>
    <t>Pelargonium graveolens</t>
  </si>
  <si>
    <t>Pelargonium graveolens 'Crispum'</t>
  </si>
  <si>
    <t>Pelargonium tomentosum</t>
  </si>
  <si>
    <t>Calendula officinalis</t>
  </si>
  <si>
    <t>Inula helenium</t>
  </si>
  <si>
    <t>Althaea officinalis</t>
  </si>
  <si>
    <t>Plantago coronopus</t>
  </si>
  <si>
    <t>Lippia dulcis</t>
  </si>
  <si>
    <t>Humulus lupulus</t>
  </si>
  <si>
    <t>Hyssopus officinalis</t>
  </si>
  <si>
    <t>Hyssopus officinalis 'Alba'</t>
  </si>
  <si>
    <t>Verbena officinalis</t>
  </si>
  <si>
    <t>Persicaria hydropiper var. rubra</t>
  </si>
  <si>
    <t>Tulbaghia violaceae 'KnobiFlirt'</t>
  </si>
  <si>
    <t>Tulbaghia violaceae variegata 'KnobiFlirt'</t>
  </si>
  <si>
    <t>Malva sylvestris moschata</t>
  </si>
  <si>
    <t xml:space="preserve">Malva sylvestris zebrina </t>
  </si>
  <si>
    <t>Chamaemelum nobile 'Treneague'</t>
  </si>
  <si>
    <t>Chamaemelum nobile</t>
  </si>
  <si>
    <t>Chamaemelum nobile 'Flore Pleno'</t>
  </si>
  <si>
    <t>Cynara cardunculus</t>
  </si>
  <si>
    <t>Helichrysum italicum 'Dwarf Curry'</t>
  </si>
  <si>
    <t>Helichrysum italicum 'Tall Curry'</t>
  </si>
  <si>
    <t>Anthriscus cerefolium</t>
  </si>
  <si>
    <t>Coriandrum sativum</t>
  </si>
  <si>
    <t>Persicaria odorata</t>
  </si>
  <si>
    <t>Allium vineale</t>
  </si>
  <si>
    <t>Carum carvi</t>
  </si>
  <si>
    <t>Laurus nobilis</t>
  </si>
  <si>
    <t>Levisticum officinale</t>
  </si>
  <si>
    <t>Lavendula angustifolia 'Dwarf'</t>
  </si>
  <si>
    <t>Lavendula vera</t>
  </si>
  <si>
    <t>Cochlearia officinalis</t>
  </si>
  <si>
    <t>Solanum sisymbriifolium</t>
  </si>
  <si>
    <t>Galium odoratum / Asperula odorata</t>
  </si>
  <si>
    <t>Viola odorata</t>
  </si>
  <si>
    <t>Viola odorata 'alba'</t>
  </si>
  <si>
    <t>Bellis perennis</t>
  </si>
  <si>
    <t>Marrubium vulgare</t>
  </si>
  <si>
    <t>Silybum marianum</t>
  </si>
  <si>
    <t>Origanum x vulgare 'Compactum'</t>
  </si>
  <si>
    <t>Origanum x vulgare 'Aureum Green'</t>
  </si>
  <si>
    <t>Origanum x vulgare 'Hot and Spicy'</t>
  </si>
  <si>
    <t>Origanum vulgare</t>
  </si>
  <si>
    <t>Solanum muricatum Copa</t>
  </si>
  <si>
    <t>Armoracia rusticana</t>
  </si>
  <si>
    <t>Myrtus communis</t>
  </si>
  <si>
    <t>Tanacetum parthenium / Matricaria</t>
  </si>
  <si>
    <t>Filipendula ulmaria / Spiraea ulmaria L.</t>
  </si>
  <si>
    <t xml:space="preserve">Allium oleraceum </t>
  </si>
  <si>
    <t>Mentha strawberry</t>
  </si>
  <si>
    <t>Mentha x suaveolens 'Apple Mint'</t>
  </si>
  <si>
    <t>Mentha x piperita 'Orange'</t>
  </si>
  <si>
    <t>Mentha arvensis Banana</t>
  </si>
  <si>
    <t>Mentha piperita citrata Basil</t>
  </si>
  <si>
    <t>Mentha x 'Berries and Cream'</t>
  </si>
  <si>
    <t xml:space="preserve">Mentha x suaveolens 'Variegata' </t>
  </si>
  <si>
    <t>Mentha x piperita f. citrata x 'Chocolate'</t>
  </si>
  <si>
    <t>Mentha x piperita 'Hillary's Sweet Lemon'</t>
  </si>
  <si>
    <t xml:space="preserve">Mentha requienii / Mentha corsica </t>
  </si>
  <si>
    <t>Mentha x piperita citrata x 'Eau-de-Cologne'</t>
  </si>
  <si>
    <t>Mentha x gentilis 'variegata'</t>
  </si>
  <si>
    <t>Mentha spicata 'Green Mint'</t>
  </si>
  <si>
    <t>Mentha Douglassii 'Indian Mint'</t>
  </si>
  <si>
    <t>Mentha spicata 'Crispa' / Mentha spicata 'Crispum'</t>
  </si>
  <si>
    <t>Mentha spicata 'Moroccan' / 'Maroccan Mint'</t>
  </si>
  <si>
    <t>Mentha 'Marrakech'</t>
  </si>
  <si>
    <t>Mentha 'Jessica's Sweet Pear'</t>
  </si>
  <si>
    <t>Mentha piperita</t>
  </si>
  <si>
    <t>Mentha pulegium</t>
  </si>
  <si>
    <t>Mentha x piperita f. citrata x 'Grapefruit'</t>
  </si>
  <si>
    <t>Mentha Thai</t>
  </si>
  <si>
    <t>Lippia polystacha</t>
  </si>
  <si>
    <t>Oxalis tuberosa 'Pink'</t>
  </si>
  <si>
    <t>Oxalis tuberosa 'Wit'</t>
  </si>
  <si>
    <t>Allium ampeloprasum (var. Holmense)</t>
  </si>
  <si>
    <t>Mertensia maritima / 'Oyster Plant'</t>
  </si>
  <si>
    <t>Santolina viridis</t>
  </si>
  <si>
    <t>Gynostemma pentaphyllum (Jiaogulan)</t>
  </si>
  <si>
    <t>Tropaeolum 'Empress Of India'</t>
  </si>
  <si>
    <t>Tropaeolum 'majus Peach Melba'</t>
  </si>
  <si>
    <t>Apium graveolens secalinum</t>
  </si>
  <si>
    <t>Petroselinum crispum 'Crispum'</t>
  </si>
  <si>
    <t>Petroselinum crispum var. 'Neapolitanum'</t>
  </si>
  <si>
    <t>Sanguisorba minor</t>
  </si>
  <si>
    <t>Cardamine pratensis</t>
  </si>
  <si>
    <t>Claytonia perfoliata</t>
  </si>
  <si>
    <t>Rheum rhabarbarum</t>
  </si>
  <si>
    <t>Rheum rhabarbarum 'Champagne'</t>
  </si>
  <si>
    <t>Rheum rhabarbarum 'Frambozenrood'</t>
  </si>
  <si>
    <t>Rheum rhabarbarum 'Goliath'</t>
  </si>
  <si>
    <t>Rheum rhabarbarum 'Holsteiner Blüt'</t>
  </si>
  <si>
    <t>Myrrhis odorata</t>
  </si>
  <si>
    <t>Allium roseum</t>
  </si>
  <si>
    <t>Rosmarinus officinalis</t>
  </si>
  <si>
    <t>Rosmarinus officinalis 'Sissinghurst Blue'</t>
  </si>
  <si>
    <t>Eruca vesicaria subsp. Sativa / diplotaxis erucoides</t>
  </si>
  <si>
    <t>Crocus sativus</t>
  </si>
  <si>
    <t>Salvia elegans 'Scarlet Pineapple'</t>
  </si>
  <si>
    <t>Salvia officinalis 'Tricolor'</t>
  </si>
  <si>
    <t>Salvia officinalis 'Aurea' /  'Icterina'</t>
  </si>
  <si>
    <t>Salvia officinalis 'Berggarten'</t>
  </si>
  <si>
    <t>Salvia elegans Honey-Melon</t>
  </si>
  <si>
    <t>Salvia elegans 'Scarlet Tangerine'</t>
  </si>
  <si>
    <t>Salvia officinalis 'Purpurascens'  'Purpurea'</t>
  </si>
  <si>
    <t>Salvia officinalis (subsp.) Lavandulifolia</t>
  </si>
  <si>
    <t>Salvia apiana</t>
  </si>
  <si>
    <t>Perilla frutescens 'Green'</t>
  </si>
  <si>
    <t>Perilla frutescens 'Red'</t>
  </si>
  <si>
    <t>Allium senescens</t>
  </si>
  <si>
    <t>Hypericum perforatum</t>
  </si>
  <si>
    <t>Allium scorodoprasum</t>
  </si>
  <si>
    <t>Primula veris</t>
  </si>
  <si>
    <t>Plantago lanceolata</t>
  </si>
  <si>
    <t>Symphytum officinale</t>
  </si>
  <si>
    <t xml:space="preserve">Ranunculus ficaria subsp. Bulbilifer / Ficaria verna </t>
  </si>
  <si>
    <t>Stevia rebaudiana / Stevia rebaudiana Bertoni</t>
  </si>
  <si>
    <t>Hierochloe odorata / Anthoxanthum nitens</t>
  </si>
  <si>
    <t>Oenothera</t>
  </si>
  <si>
    <t>Thymus citriodorus 'Fragrantissimus'</t>
  </si>
  <si>
    <t>Thymus 'Caborn wine and rose'</t>
  </si>
  <si>
    <t>Thymus citriodorus</t>
  </si>
  <si>
    <t>Thymus citriodorus 'Lemonade'</t>
  </si>
  <si>
    <t>Thymus citriodorus 'Silver Queen'</t>
  </si>
  <si>
    <t>Thymus vulgaris 'Gold'</t>
  </si>
  <si>
    <t>Thymus vulgaris 'Compactus'</t>
  </si>
  <si>
    <t>Thymus vulgaris 'Faustini'</t>
  </si>
  <si>
    <t>Thymus Herba Barona</t>
  </si>
  <si>
    <t>Thymus pulegioides 'Tabor'</t>
  </si>
  <si>
    <t>Thymus serpyllum 'Creeping Red'</t>
  </si>
  <si>
    <t>Thymus serpyllum 'Snow Drift'</t>
  </si>
  <si>
    <t>Sedum reflexum / Sedum rupestre L.</t>
  </si>
  <si>
    <t>Valeriana officinalis</t>
  </si>
  <si>
    <t>Arnica montana</t>
  </si>
  <si>
    <t>Foeniculum vulgare 'Giant Bronze'</t>
  </si>
  <si>
    <t>Foeniculum vulgare</t>
  </si>
  <si>
    <t>Alchemilla vulgaris</t>
  </si>
  <si>
    <t>Beta vulgaris subsp. Cicla / Beta vulgaris var. Cicla</t>
  </si>
  <si>
    <t>Wasabi japonica</t>
  </si>
  <si>
    <t>Wasabi japonica 'Red'</t>
  </si>
  <si>
    <t>Ruta graveolens</t>
  </si>
  <si>
    <t>Crambe maritima</t>
  </si>
  <si>
    <t>Salicornia 'Europaea'</t>
  </si>
  <si>
    <t>Ligusticum scoticum</t>
  </si>
  <si>
    <t>Saponaria officinalis</t>
  </si>
  <si>
    <t>Crithmum maritimum</t>
  </si>
  <si>
    <t xml:space="preserve">Ipomoea batatas 'Erato Orange' </t>
  </si>
  <si>
    <t xml:space="preserve">Ipomoea batatas 'Erato White' </t>
  </si>
  <si>
    <t>Glycyrrhiza glabra</t>
  </si>
  <si>
    <t>Acorus gramineus ‘Licorice’</t>
  </si>
  <si>
    <t>Rumex sanguineus 'Red Stripe'</t>
  </si>
  <si>
    <t>Rumex acetosa hortensis ac</t>
  </si>
  <si>
    <t>Oxalis regnellii</t>
  </si>
  <si>
    <t>Oxalis triangularis</t>
  </si>
  <si>
    <t>Rumex 'Redleaf CC'</t>
  </si>
  <si>
    <t xml:space="preserve">Zuring ¦ 'Zilverzuring' ¦ 'Spaanse zuring' </t>
  </si>
  <si>
    <t>Zwartmoeskervel ¦ 'Alexanderkruid'</t>
  </si>
  <si>
    <t>Rumex scutatus</t>
  </si>
  <si>
    <t>Smyrnium olusatrum</t>
  </si>
  <si>
    <t>N° levernota</t>
  </si>
  <si>
    <t>SERRE</t>
  </si>
  <si>
    <t>WEGEL</t>
  </si>
  <si>
    <t>RICHTING</t>
  </si>
  <si>
    <t>LOCATIE</t>
  </si>
  <si>
    <t>Nederlandse naam</t>
  </si>
  <si>
    <t># planten</t>
  </si>
  <si>
    <t>CONTROLE 1</t>
  </si>
  <si>
    <t>CONTROLE 2</t>
  </si>
  <si>
    <t>Latijnse naam</t>
  </si>
  <si>
    <t>Status</t>
  </si>
  <si>
    <t>FE*</t>
  </si>
  <si>
    <t>C</t>
  </si>
  <si>
    <t>io</t>
  </si>
  <si>
    <t>JA</t>
  </si>
  <si>
    <t>A</t>
  </si>
  <si>
    <t>wr</t>
  </si>
  <si>
    <t>B</t>
  </si>
  <si>
    <t>D</t>
  </si>
  <si>
    <t>ok</t>
  </si>
  <si>
    <t>j</t>
  </si>
  <si>
    <t>NEE</t>
  </si>
  <si>
    <t>F</t>
  </si>
  <si>
    <t>jj</t>
  </si>
  <si>
    <t>s</t>
  </si>
  <si>
    <t>E</t>
  </si>
  <si>
    <t>G</t>
  </si>
  <si>
    <t>Mara-Tray 18-gaats</t>
  </si>
  <si>
    <t>Veenmanskist Mix</t>
  </si>
  <si>
    <t>AFHAAL</t>
  </si>
  <si>
    <t>08u - 12u</t>
  </si>
  <si>
    <t>BELGIUM</t>
  </si>
  <si>
    <t>S1</t>
  </si>
  <si>
    <t>LEVERING</t>
  </si>
  <si>
    <t>13u - 15u</t>
  </si>
  <si>
    <t>HOLLAND</t>
  </si>
  <si>
    <t>S2</t>
  </si>
  <si>
    <t>15u - 17u</t>
  </si>
  <si>
    <t>FRANCE</t>
  </si>
  <si>
    <t>S3</t>
  </si>
  <si>
    <t>GERMANY</t>
  </si>
  <si>
    <t>PS1</t>
  </si>
  <si>
    <t>POLAND</t>
  </si>
  <si>
    <t>PS2</t>
  </si>
  <si>
    <t>ITALY</t>
  </si>
  <si>
    <t>PS3</t>
  </si>
  <si>
    <t>PS4</t>
  </si>
  <si>
    <t>PS5</t>
  </si>
  <si>
    <t>PS6</t>
  </si>
  <si>
    <t>Allium cernuum</t>
  </si>
  <si>
    <t>Tagetes filifolia 'Lakritz'</t>
  </si>
  <si>
    <t>GSM +32 (0)498/10.67.33</t>
  </si>
  <si>
    <t>Heiligenbloem</t>
  </si>
  <si>
    <t>Zeebanaan</t>
  </si>
  <si>
    <t>Fragaria moschata</t>
  </si>
  <si>
    <t>Longkruid</t>
  </si>
  <si>
    <t>Hartgespan</t>
  </si>
  <si>
    <t>Spiraalknoflook</t>
  </si>
  <si>
    <t>Huacatay</t>
  </si>
  <si>
    <t>Allium cernuum 'Alba'</t>
  </si>
  <si>
    <t>Aloysia triphylla / lippia citriodora 'Goliath'</t>
  </si>
  <si>
    <t>Viola 'Butterfly Orange'</t>
  </si>
  <si>
    <t>Aardbei ¦ Bosaardbei ¦ 'Grote'</t>
  </si>
  <si>
    <t>Leonurus cardiaca</t>
  </si>
  <si>
    <t>Tagetes minuta</t>
  </si>
  <si>
    <t>Citrus hystrix</t>
  </si>
  <si>
    <t>Curcuma longa</t>
  </si>
  <si>
    <t>Salvia discolor</t>
  </si>
  <si>
    <t>Allium sativum var ophioscorodon</t>
  </si>
  <si>
    <t>Camelia sinensis</t>
  </si>
  <si>
    <t>Carpobrotus rossii</t>
  </si>
  <si>
    <t>UPDATE VOORRAADLIJST GANGBAAR - CONVENTIONEEL</t>
  </si>
  <si>
    <t>BTW-nummer:</t>
  </si>
  <si>
    <t>DC = GEEN SLOT/GEEN CC PLAATJE</t>
  </si>
  <si>
    <t>CC = CC PLAATJE</t>
  </si>
  <si>
    <r>
      <t xml:space="preserve">foto-etiket </t>
    </r>
    <r>
      <rPr>
        <b/>
        <sz val="11"/>
        <color rgb="FF000000"/>
        <rFont val="Calibri"/>
        <family val="2"/>
      </rPr>
      <t>IN BUNDEL</t>
    </r>
  </si>
  <si>
    <r>
      <t xml:space="preserve">foto-etiket </t>
    </r>
    <r>
      <rPr>
        <b/>
        <sz val="11"/>
        <color rgb="FF000000"/>
        <rFont val="Calibri"/>
        <family val="2"/>
      </rPr>
      <t>PER PLANT</t>
    </r>
  </si>
  <si>
    <t>?</t>
  </si>
  <si>
    <t>KRUIDEN CLAUS   -   Beerstraat 1  -  9770 Kruisem (BE)   -   info@kruidenclaus.be</t>
  </si>
  <si>
    <t>Afhaal ¦ Levering</t>
  </si>
  <si>
    <t>Amerikaanse look ¦ 'Indianenlook' ¦ 'WIT'</t>
  </si>
  <si>
    <t>Anjer ¦ 'Arctic Fire'</t>
  </si>
  <si>
    <t>Basilicum ¦ 'Citroen'</t>
  </si>
  <si>
    <t>Basilicum ¦ 'Fijnbladig' ¦ 'Pistou' ¦ 'GROEN'</t>
  </si>
  <si>
    <t>Basilicum ¦ 'Fijnbladig' ¦ 'Pistou' ¦ 'ROOD'</t>
  </si>
  <si>
    <t>Brahmi</t>
  </si>
  <si>
    <t>Citroenverbena ¦ [P14]</t>
  </si>
  <si>
    <t>Citroenverbena ¦ 'Goliath'</t>
  </si>
  <si>
    <t>Citrusafrikaantje ¦ 'GEEL' ¦ 'Lemon Gem'</t>
  </si>
  <si>
    <t>Citrusafrikaantje ¦ 'ORANJE' ¦ 'Orange Gem'</t>
  </si>
  <si>
    <t>Dragon ¦ 'Franse'</t>
  </si>
  <si>
    <t>Dropplant ¦ 'ORANJE' ¦ 'Apricot Sprite'</t>
  </si>
  <si>
    <t>Dropplant ¦ 'WIT' ¦ 'Alabaster'</t>
  </si>
  <si>
    <t>Dropplant ¦ 'WIT' ¦ 'Snow Spike'</t>
  </si>
  <si>
    <t>Duizendblad ¦ 'WIT'</t>
  </si>
  <si>
    <t>Gotu kola ¦ 'Aziatische waternavel'</t>
  </si>
  <si>
    <t>Hondsdraf</t>
  </si>
  <si>
    <t>Hondsdraf ¦ 'Bonte'</t>
  </si>
  <si>
    <t>Hyssop ¦ 'BLAUW'</t>
  </si>
  <si>
    <t>Kaasjeskruid ¦ 'Moschata'</t>
  </si>
  <si>
    <t>Kaaskruid</t>
  </si>
  <si>
    <t>Kamille ¦ 'Roomse  Kamille' ¦ ENKELE BLOEM</t>
  </si>
  <si>
    <t xml:space="preserve">Kerrieplant ¦ 'Dwarf Curry' </t>
  </si>
  <si>
    <t xml:space="preserve">Kerrieplant ¦ 'Tall Curry' </t>
  </si>
  <si>
    <t>Kurkuma ¦ [P8]</t>
  </si>
  <si>
    <t>Lavendel ¦ 'Dwarf Blue'</t>
  </si>
  <si>
    <t>Maarts viooltje ¦ 'PAARS-BLAUW'</t>
  </si>
  <si>
    <t>Maarts viooltje ¦ 'WIT'</t>
  </si>
  <si>
    <t>Mukunu-Wenna</t>
  </si>
  <si>
    <t>Munt ¦ 'Ananas' ¦ 'Bonte Appelmunt'</t>
  </si>
  <si>
    <t>Munt ¦ 'Citroen-Limoen'</t>
  </si>
  <si>
    <t>Munt ¦ 'Kauwgum'</t>
  </si>
  <si>
    <t>Munt ¦ 'Mandarijn'</t>
  </si>
  <si>
    <t>Olijfkruid ¦ 'Lemon Fizz'</t>
  </si>
  <si>
    <t>Salie ¦ 'Groene'</t>
  </si>
  <si>
    <t xml:space="preserve">Salie ¦ 'Hot Lips' </t>
  </si>
  <si>
    <t>Salie ¦ 'Zwarte bes'</t>
  </si>
  <si>
    <t>Theeplant ¦ [P14]</t>
  </si>
  <si>
    <t>Venkel ¦ 'Bladvenkel' ¦ 'GROEN'</t>
  </si>
  <si>
    <t>Yacon ¦ 'Appelwortel' ¦ 'ROOD'</t>
  </si>
  <si>
    <t>Yacon ¦ 'Appelwortel' ¦ 'WIT'</t>
  </si>
  <si>
    <t>Zuring ¦ 'Klaverzuring' ¦ 'GROEN'</t>
  </si>
  <si>
    <t>Zuring ¦ 'Klaverzuring' ¦ 'ROOD'</t>
  </si>
  <si>
    <t>Zuring ¦ 'Zilverzuring' ¦ 'Spaanse zuring' ¦ 'Silver Leaf'</t>
  </si>
  <si>
    <t>prijscode</t>
  </si>
  <si>
    <t>Ocimum basilicum 'Pistou' 'Green'</t>
  </si>
  <si>
    <t>Ocimum basilicum 'Pistou' 'Red'</t>
  </si>
  <si>
    <t>Bacopa monnieri</t>
  </si>
  <si>
    <t>Cosmos atrosanguineus</t>
  </si>
  <si>
    <t>Artemisia abrotanum 'Cola'</t>
  </si>
  <si>
    <t>Agastache aurantiaca 'Apricot Sprite'</t>
  </si>
  <si>
    <t>Zingiber officinale</t>
  </si>
  <si>
    <t>Pelargonium 'Lady Plymouth'</t>
  </si>
  <si>
    <t xml:space="preserve">Pelargonium 'Orange' </t>
  </si>
  <si>
    <t>Pelargonium 'Roses'</t>
  </si>
  <si>
    <t>Centella asiatica</t>
  </si>
  <si>
    <t>Sideritis syriaca</t>
  </si>
  <si>
    <t>Santolina chamaecyparissus</t>
  </si>
  <si>
    <t>Glechoma hederacea</t>
  </si>
  <si>
    <t>Glechoma hederacea 'variegata'</t>
  </si>
  <si>
    <t>Malva sylvestris moschata 'Alba'</t>
  </si>
  <si>
    <t>Paederia lanuginosa</t>
  </si>
  <si>
    <t>Nepeta cataria</t>
  </si>
  <si>
    <t>Lavendula intermedia 'White'</t>
  </si>
  <si>
    <t>Pulmonaria officinalis</t>
  </si>
  <si>
    <t>Mentha x gentilis 'Lemon-Lime'</t>
  </si>
  <si>
    <t>Mentha 'Chewing gum'</t>
  </si>
  <si>
    <t>Santolina viridis 'Lemon Fizz'</t>
  </si>
  <si>
    <t>Rosmarinus prostratus 'Riviera'</t>
  </si>
  <si>
    <t>Rosmarinus officinalis 'Abraxas'</t>
  </si>
  <si>
    <t>Rosmarinus officinalis 'Improved'</t>
  </si>
  <si>
    <t xml:space="preserve">Salvia officinalis </t>
  </si>
  <si>
    <t>Salvia officinalis 'Growers Friend'</t>
  </si>
  <si>
    <t>Salvia greggii 'Hot Lips'</t>
  </si>
  <si>
    <t>Salvia microphylla 'Blackcurrant'</t>
  </si>
  <si>
    <t>Smallanthus sonchifolius 'Red'</t>
  </si>
  <si>
    <t>Smallanthus sonchifolius 'White'</t>
  </si>
  <si>
    <t>Rumex scutatus 'Silver Leaf'</t>
  </si>
  <si>
    <t>potmaat</t>
  </si>
  <si>
    <t>P9</t>
  </si>
  <si>
    <t>P14</t>
  </si>
  <si>
    <t>P18</t>
  </si>
  <si>
    <t># lagen</t>
  </si>
  <si>
    <r>
      <t xml:space="preserve">↑ </t>
    </r>
    <r>
      <rPr>
        <sz val="14"/>
        <color rgb="FF000000"/>
        <rFont val="Calibri Light"/>
        <family val="2"/>
        <scheme val="major"/>
      </rPr>
      <t>VÓÓR het invullen →</t>
    </r>
    <r>
      <rPr>
        <b/>
        <sz val="14"/>
        <color rgb="FF000000"/>
        <rFont val="Calibri Light"/>
        <family val="2"/>
        <scheme val="major"/>
      </rPr>
      <t xml:space="preserve"> 'Inhoud inschakelen' </t>
    </r>
    <r>
      <rPr>
        <sz val="14"/>
        <color rgb="FF000000"/>
        <rFont val="Calibri Light"/>
        <family val="2"/>
        <scheme val="major"/>
      </rPr>
      <t xml:space="preserve">aanklikken (gele balk bovenaan) </t>
    </r>
    <r>
      <rPr>
        <b/>
        <sz val="14"/>
        <color rgb="FF000000"/>
        <rFont val="Calibri Light"/>
        <family val="2"/>
        <scheme val="major"/>
      </rPr>
      <t>↑</t>
    </r>
  </si>
  <si>
    <t>KRUIDEN CLAUS      info@kruidenclaus.be      GSM +32 (0)498/10.67.33</t>
  </si>
  <si>
    <t>Correctie 
#trays</t>
  </si>
  <si>
    <t># trays</t>
  </si>
  <si>
    <t>H</t>
  </si>
  <si>
    <t>I</t>
  </si>
  <si>
    <t>J</t>
  </si>
  <si>
    <t>Labradorviooltje</t>
  </si>
  <si>
    <t>Viola labradorica</t>
  </si>
  <si>
    <t xml:space="preserve">FE = Foto-etiket ¦ ok = visueel aantrekkelijk  j = jong - jj = zeer jong - io = in opkweek - s = ingesnoeide plant - wr = winterrust </t>
  </si>
  <si>
    <t>Roomse kervel</t>
  </si>
  <si>
    <t>Aardbei ¦ 'Pink Marathon' ¦ DOORDRAGER ¦ 'ROZE BLOEM'</t>
  </si>
  <si>
    <t>Aardbei ¦ 'Sweet Marathon' ¦ DOORDRAGER ¦ 'WITTE BLOEM'</t>
  </si>
  <si>
    <t xml:space="preserve">Basilicum ¦ 'GROEN' ¦ 'Genovese' </t>
  </si>
  <si>
    <t>Basilicum ¦ 'ROOD'</t>
  </si>
  <si>
    <t>Bieslook ¦ 'Grove Bieslook' ¦ 'Welsh ui'</t>
  </si>
  <si>
    <t>Brave hendrik</t>
  </si>
  <si>
    <t>Chocolade cosmos</t>
  </si>
  <si>
    <t>Crosne 'Japanse andoornknol'</t>
  </si>
  <si>
    <t>Dropplant ¦'PAARS-BLAUW' ¦ 'Blue Spike'</t>
  </si>
  <si>
    <t>Echinacea ¦ 'Rode zonnehoed' ¦ 'pallida'</t>
  </si>
  <si>
    <t>Echinacea ¦ 'Rode zonnehoed' ¦ 'purpurea'</t>
  </si>
  <si>
    <t>Echinacea ¦ 'Rode zonnehoed' ¦ 'WIT'</t>
  </si>
  <si>
    <t>Geranium ¦ 'APPELSIEN ¦ [P14]</t>
  </si>
  <si>
    <t>Geranium ¦ 'Mosquitoschoker' ¦ [P14]</t>
  </si>
  <si>
    <t>Geranium ¦ 'MUNT-CITROEN' ¦ 'Lady Plymouth ¦ [P14]</t>
  </si>
  <si>
    <t>Geranium ¦ 'ROZEN' ¦ [P14]</t>
  </si>
  <si>
    <t>Griekste Bergthee</t>
  </si>
  <si>
    <t>Kaapse look 'Knobiflirt' ¦ 'BONTE'</t>
  </si>
  <si>
    <t>Kaapse look 'Knobiflirt' ¦ 'BONTE' ¦ [P14]</t>
  </si>
  <si>
    <t>Kaapse look 'Knobiflirt' ¦ 'GROEN'</t>
  </si>
  <si>
    <t>Kaapse look 'Knobiflirt' ¦ 'GROEN' ¦ [P14]</t>
  </si>
  <si>
    <t>Kaapse look 'Knobiflirt' ¦ 'WIT'</t>
  </si>
  <si>
    <t>Kaffirblad¦ [P14]</t>
  </si>
  <si>
    <t>Kamille ¦ 'Roomse  Kamille' ¦ 'Flore Pleno' ¦ DUBBELE BLOEM</t>
  </si>
  <si>
    <t>Kattenkruid 'Wild' ¦ 'Echt'</t>
  </si>
  <si>
    <t>Lamsoor ¦ 'Zeeaster' ¦ 'Zulte'</t>
  </si>
  <si>
    <t>Lavendel ¦ 'WIT'</t>
  </si>
  <si>
    <t>Maarts viooltje ¦ 'ROZE'</t>
  </si>
  <si>
    <t xml:space="preserve">Marjolein ¦ 'Goudkleurig' </t>
  </si>
  <si>
    <t>Meloenpeer 'Pepino'</t>
  </si>
  <si>
    <t>Munt ¦ 'Corsicaanse'</t>
  </si>
  <si>
    <t>Munt ¦ 'Indische'</t>
  </si>
  <si>
    <t xml:space="preserve">Munt ¦ 'Kruizemunt' </t>
  </si>
  <si>
    <t>Oca ¦ 'ROZE'</t>
  </si>
  <si>
    <t>Oca ¦ 'WIT'</t>
  </si>
  <si>
    <t>Oerprei ¦ 'Doorlevende prei'</t>
  </si>
  <si>
    <t>Peterselie ¦ 'Platte' ¦ 'Franse'</t>
  </si>
  <si>
    <t>Roze look</t>
  </si>
  <si>
    <t>Rozemarijn ¦ Opgaand ¦ 'Abraxas'</t>
  </si>
  <si>
    <t>Rozemarijn ¦ Opgaand ¦ 'Sardinië'</t>
  </si>
  <si>
    <t>Rucola ¦ 'Raketsla' ¦ 'Notensla'</t>
  </si>
  <si>
    <t>Salie ¦ 'Cassis'</t>
  </si>
  <si>
    <t>Salie ¦ 'Grootbladig' ¦ 'Breedbladig'</t>
  </si>
  <si>
    <t>Salie ¦ 'Hot Lips' ¦ 'Lemon'</t>
  </si>
  <si>
    <t>Salie ¦ 'Hot Lips' ¦ 'Pink'</t>
  </si>
  <si>
    <t>Salie ¦ 'Hot Lips' ¦ 'Red'</t>
  </si>
  <si>
    <t>Salie ¦ 'Hot Lips' ¦ 'White'</t>
  </si>
  <si>
    <t>Salie ¦ 'Purpere' ¦ 'Paarse'</t>
  </si>
  <si>
    <t>Shiso ¦ Perilla ¦ 'GROEN'</t>
  </si>
  <si>
    <t>Shiso ¦ Perilla ¦ 'ROOD'</t>
  </si>
  <si>
    <t>Sierui ¦ 'Duitse knoflook' ¦ 'Eetbare sierui'</t>
  </si>
  <si>
    <t>Tijm ¦ Citroentijm ¦ 'GROEN'</t>
  </si>
  <si>
    <t>Tijm ¦ Citroentijm ¦ 'Lemonade'</t>
  </si>
  <si>
    <t>Tijm ¦ Citroentijm ¦ 'ZILVER'</t>
  </si>
  <si>
    <t>Tijm ¦ 'GROEN' ¦ 'Compacte'</t>
  </si>
  <si>
    <t>Tijm ¦ 'GROEN' ¦ 'Faustini'</t>
  </si>
  <si>
    <t>Tijm ¦ 'Wilde tijm' ¦ Kruiptijm ¦ 'Creeping Red'</t>
  </si>
  <si>
    <t>Tijm ¦ 'Wilde tijm' ¦ Kruiptijm ¦ 'Snow Drift'</t>
  </si>
  <si>
    <t>Venkel ¦ 'Bladvenkel' ¦ 'BRONS'</t>
  </si>
  <si>
    <t>Zoete Aardappel ¦ 'ORANJE' ¦ [P14]</t>
  </si>
  <si>
    <t>Zoete Aardappel ¦ 'WIT' ¦ [P14]</t>
  </si>
  <si>
    <t>Zuring ¦ 'Bloemloze zuring'</t>
  </si>
  <si>
    <t>Dianthus Arctic Fire</t>
  </si>
  <si>
    <t>Echinacea purpurea</t>
  </si>
  <si>
    <t>Viola 'Butterfly Yellow Purple Yellow'</t>
  </si>
  <si>
    <t xml:space="preserve">Pelargonium 'Mosquitoschoker' </t>
  </si>
  <si>
    <t>Tulbaghia violaceae 'Alba'</t>
  </si>
  <si>
    <t>Aster tripolium</t>
  </si>
  <si>
    <t>Viola odorata 'rubra'</t>
  </si>
  <si>
    <t>Althernathera sesseli</t>
  </si>
  <si>
    <t>Salvia greggii 'Hot Lips' 'Lemon'</t>
  </si>
  <si>
    <t>Salvia greggii 'Hot Lips' 'Pink'</t>
  </si>
  <si>
    <t>Salvia greggii 'Hot Lips' 'Red'</t>
  </si>
  <si>
    <t>Salvia greggii 'Hot Lips' 'White'</t>
  </si>
  <si>
    <t>P8</t>
  </si>
  <si>
    <t>PS7</t>
  </si>
  <si>
    <t>12-Pack</t>
  </si>
  <si>
    <t>TOTAAL  # items</t>
  </si>
  <si>
    <t># Trays/Kisten</t>
  </si>
  <si>
    <t>Correctie 
#planten</t>
  </si>
  <si>
    <t>Sleutelbloem ¦ 'Stengelloze'</t>
  </si>
  <si>
    <t>Primula vulgaris</t>
  </si>
  <si>
    <t>Sleutelbloem ¦ 'Sunset Shades'</t>
  </si>
  <si>
    <t>Primula veris 'Sunset Shades'</t>
  </si>
  <si>
    <t>Lavendel ¦ 'ROZE'</t>
  </si>
  <si>
    <t>Driekantige look</t>
  </si>
  <si>
    <t>Allium triquetrum</t>
  </si>
  <si>
    <t>Aardbei ¦ 'Charlotte' ¦ DOORDRAGER</t>
  </si>
  <si>
    <t>Agrimonie  'Gewone'</t>
  </si>
  <si>
    <t>Amarant 'Rood/Paars'</t>
  </si>
  <si>
    <t>Asperge ¦ 'Wilde'</t>
  </si>
  <si>
    <t>Boerenwormkruid ¦ 'Gekroesd'</t>
  </si>
  <si>
    <t>Bonekruid 'Winterbonekruid'</t>
  </si>
  <si>
    <t>Champagneblad 'ABC-kruid'</t>
  </si>
  <si>
    <t>Champignonblad 'Paddestoelplant'</t>
  </si>
  <si>
    <t xml:space="preserve">Cichorei 'Wilde' </t>
  </si>
  <si>
    <t>Citroenmelisse ¦ 'Griekse' ¦ 'Sinaasappel'</t>
  </si>
  <si>
    <t>Citroenverbena ¦ 'Golden Wind'</t>
  </si>
  <si>
    <t>Droptagetes 'Dropafrikaantje'</t>
  </si>
  <si>
    <t>Duizendblad ¦ 'Summer Pastels'</t>
  </si>
  <si>
    <t>Eetbaar viooltje ¦ 'Butterfly' ¦ 'Blue Blotch Improved'</t>
  </si>
  <si>
    <t>Eetbaar viooltje ¦ 'Butterfly' ¦ 'Orange'</t>
  </si>
  <si>
    <t>Eetbaar viooltje ¦ 'Butterfly' ¦ 'Purple Yellow'</t>
  </si>
  <si>
    <t>Eetbaar viooltje ¦ 'Butterfly' ¦ 'Red Blotch'</t>
  </si>
  <si>
    <t>Eetbaar viooltje ¦ 'Butterfly' ¦ 'Yellow Gold'</t>
  </si>
  <si>
    <t>Eetbaar viooltje ¦ 'Butterfly' ¦ 'Yellow Red Wing'</t>
  </si>
  <si>
    <t>Eetbaar viooltje ¦ 'Driekleurig' ¦ 'Tricolor'</t>
  </si>
  <si>
    <t>Eetbaar viooltje ¦ 'Klimopviooltje'</t>
  </si>
  <si>
    <t>Eeuwige moes ¦ 'Bonte' ¦ [P14]</t>
  </si>
  <si>
    <t>Eeuwige moes ¦ 'Groen' ¦ [P14]</t>
  </si>
  <si>
    <t>Eeuwige moes ¦ 'Taunton Deane' ¦ Doorlevende boerenkool ¦ [P14]</t>
  </si>
  <si>
    <t>Gember ¦ [P11]</t>
  </si>
  <si>
    <t>Gyroskruid</t>
  </si>
  <si>
    <t>Hyssop ¦ 'ROZE'</t>
  </si>
  <si>
    <t>Hyssop ¦ 'WIT'</t>
  </si>
  <si>
    <t>Kervel 'Echte Kervel'</t>
  </si>
  <si>
    <t>Kruipend zenegroen</t>
  </si>
  <si>
    <t>Kruipend zenegroen ¦ 'WIT'</t>
  </si>
  <si>
    <t>Laurier</t>
  </si>
  <si>
    <t>Laurier ¦ [P10,5]</t>
  </si>
  <si>
    <t>Lavendel ¦ 'ECHTE' 'VERA'</t>
  </si>
  <si>
    <t>Mitsuba 'Japanse peterselie'</t>
  </si>
  <si>
    <t>Munt ¦ 'Gember' - 'Palingkruid'</t>
  </si>
  <si>
    <t>Munt ¦ 'Ijsmunt'</t>
  </si>
  <si>
    <t>Munt ¦ 'Watermunt'</t>
  </si>
  <si>
    <t>Munt ¦ 'Witte Appelmunt'</t>
  </si>
  <si>
    <t>Palingkruid - Munt ¦ 'Gember'</t>
  </si>
  <si>
    <t>Peperkers ¦ [P14]</t>
  </si>
  <si>
    <t>Pimpernel 'Kleine Pimpernel'</t>
  </si>
  <si>
    <t xml:space="preserve">Postelein 'Winterpostelein' </t>
  </si>
  <si>
    <t>Rabarber ¦ 'Canada Red' ¦  [P18]</t>
  </si>
  <si>
    <t>Rabarber ¦ 'Timperley Early' ¦ [P18]</t>
  </si>
  <si>
    <t>Rabarber ¦ 'Victoria' ¦ [P18]</t>
  </si>
  <si>
    <t>Rozemarijn ¦ Opgaand ¦ 'Gember'</t>
  </si>
  <si>
    <t>Salie ¦ 'Growers Friend' ¦ 'Groene'</t>
  </si>
  <si>
    <t>Salie ¦ 'Hot Lips' ¦ 'Dark Purple'</t>
  </si>
  <si>
    <t xml:space="preserve">Salie ¦ 'Peper' </t>
  </si>
  <si>
    <t xml:space="preserve">Salie ¦ 'Veldsalie' </t>
  </si>
  <si>
    <t>Sierui ¦ 'Duitse knoflook' ¦ 'Eetbare sierui' ¦ 'Roze' ¦ 'Compact'</t>
  </si>
  <si>
    <t>Smeerwortel ¦ 'Gewone'</t>
  </si>
  <si>
    <t>Smeerwortel ¦ 'WIT'</t>
  </si>
  <si>
    <t>Stokroos ¦ 'Zwarte'</t>
  </si>
  <si>
    <t>Suikerwortel ¦ [P14]</t>
  </si>
  <si>
    <t>Tijm ¦ 'Wilde tijm' ¦ Kruiptijm ¦ 'Grote tijm'</t>
  </si>
  <si>
    <t>Tijm ¦ 'Wilde tijm' ¦ Kruiptijm ¦ 'Kleine tijm'</t>
  </si>
  <si>
    <t>Zeekool ¦ 'Reuzenzeekool' ¦ 'Hartbladige'</t>
  </si>
  <si>
    <t>Zeekraal</t>
  </si>
  <si>
    <t>Zeepkruid 'Gewoon'</t>
  </si>
  <si>
    <t>Zeeraket</t>
  </si>
  <si>
    <t>Zoethout ¦ [P14]</t>
  </si>
  <si>
    <t>Fragaria × ananassa 'Charlotte'</t>
  </si>
  <si>
    <t>Amaranthus 'Purple/Red'</t>
  </si>
  <si>
    <t>Asparagus acutifolius</t>
  </si>
  <si>
    <t>Tanacetum vulgare var. Crispum</t>
  </si>
  <si>
    <t>Aloysia triphylla / lippia citriodora 'Golden Wind'</t>
  </si>
  <si>
    <t>Achillea millefolium 'Summer Pastels'</t>
  </si>
  <si>
    <t>Viola 'Butterfly Blue'</t>
  </si>
  <si>
    <t>Viola 'Butterfly Red Blotch'</t>
  </si>
  <si>
    <t>Viola hederacea</t>
  </si>
  <si>
    <t>Brassica oleracea var. 'Ramosa' variegata</t>
  </si>
  <si>
    <t xml:space="preserve">Brassica oleracea var. 'Ramosa' </t>
  </si>
  <si>
    <t>Brassica oleracea var acephela</t>
  </si>
  <si>
    <t>Artemisia caucasica</t>
  </si>
  <si>
    <t>Hyssopus officinalis 'Rosea'</t>
  </si>
  <si>
    <t>Ajuga reptans</t>
  </si>
  <si>
    <t>Ajuga reptans 'alba'</t>
  </si>
  <si>
    <t>Lavandula Allardii Meerlo</t>
  </si>
  <si>
    <t>Lavandula angustifolia 'Rosea'</t>
  </si>
  <si>
    <t>Cryptotaenia japonica</t>
  </si>
  <si>
    <t>Mentha rotundifolia 'Glaciale'</t>
  </si>
  <si>
    <t>Mentha Aquatica</t>
  </si>
  <si>
    <t>Mentha x suaveolens 'Rokoko'</t>
  </si>
  <si>
    <t>Lepidium latifolium</t>
  </si>
  <si>
    <t>Rheum rhabarbarum 'Canada Red'</t>
  </si>
  <si>
    <t>Rheum rhabarbarum 'Timperley Early'</t>
  </si>
  <si>
    <t>Rheum rhabarbarum 'Victoria'</t>
  </si>
  <si>
    <t>Rosmarinus officinalis 'Green Ginger'</t>
  </si>
  <si>
    <t>Salvia greggii 'Hot Lips' 'Dark Purple'</t>
  </si>
  <si>
    <t>Salvia uliginosa</t>
  </si>
  <si>
    <t>Salvia sclarea</t>
  </si>
  <si>
    <t>Salvia pratensis</t>
  </si>
  <si>
    <t>Allium senescens montanum</t>
  </si>
  <si>
    <t>Symphytum grandiflorum</t>
  </si>
  <si>
    <t>Alcea rosea 'Black'</t>
  </si>
  <si>
    <t>Sium sisarum</t>
  </si>
  <si>
    <t>Thymus pulegioides</t>
  </si>
  <si>
    <t>Thymus serpyllum</t>
  </si>
  <si>
    <t>Crambe cordifolia</t>
  </si>
  <si>
    <t>Cakile maritima</t>
  </si>
  <si>
    <t>LAU</t>
  </si>
  <si>
    <t>P11</t>
  </si>
  <si>
    <t>x</t>
  </si>
  <si>
    <t>CC+ = RFID SLOT = TAG6</t>
  </si>
  <si>
    <t>Palletformaat</t>
  </si>
  <si>
    <r>
      <t xml:space="preserve">EURO </t>
    </r>
    <r>
      <rPr>
        <sz val="11"/>
        <color rgb="FF000000"/>
        <rFont val="Aptos Narrow"/>
        <family val="2"/>
      </rPr>
      <t>[120x80]</t>
    </r>
  </si>
  <si>
    <t>BLOK [120x100]</t>
  </si>
  <si>
    <t>Plantenpaspoort op kist of tray</t>
  </si>
  <si>
    <t>Ijskruid</t>
  </si>
  <si>
    <t>Mesembryanthemum crystallinum</t>
  </si>
  <si>
    <t># MARAtrays
18-gaats P9</t>
  </si>
  <si>
    <t>Verdeling KISTEN (24xP9)</t>
  </si>
  <si>
    <t>Totaal # KISTEN (24xP9)</t>
  </si>
  <si>
    <t>Prijscode</t>
  </si>
  <si>
    <t>Prijs</t>
  </si>
  <si>
    <t>Totaalbedrag</t>
  </si>
  <si>
    <t>V</t>
  </si>
  <si>
    <t>R</t>
  </si>
  <si>
    <t>M</t>
  </si>
  <si>
    <t>L</t>
  </si>
  <si>
    <t>NL</t>
  </si>
  <si>
    <t>#trays</t>
  </si>
  <si>
    <t>LT</t>
  </si>
  <si>
    <t>X</t>
  </si>
  <si>
    <t>Mentha 'Mandarin'</t>
  </si>
  <si>
    <t>Rozemarijn ¦ Kruip - Hang - Growflow</t>
  </si>
  <si>
    <t>Eetbaar viooltje ¦ 'Butterfly' ¦ MIX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</si>
</sst>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 &quot;€&quot;\ * #,##0.00_ ;_ &quot;€&quot;\ * \-#,##0.00_ ;_ &quot;€&quot;\ * &quot;-&quot;??_ ;_ @_ "/>
    <numFmt numFmtId="164" formatCode="0;&quot;-&quot;0;;@"/>
    <numFmt numFmtId="165" formatCode="d/mm/yyyy;@"/>
    <numFmt numFmtId="166" formatCode="&quot; &quot;#,##0&quot; &quot;;&quot; -&quot;#,##0&quot; &quot;;&quot; -&quot;00&quot; &quot;;&quot; &quot;@&quot; &quot;"/>
    <numFmt numFmtId="167" formatCode="&quot; &quot;#,##0.00&quot;    &quot;;&quot; &quot;#,##0.00&quot;-   &quot;;&quot; -&quot;00&quot;    &quot;;&quot; &quot;@&quot; &quot;"/>
    <numFmt numFmtId="168" formatCode="&quot; &quot;#,##0.00&quot; &quot;;&quot; -&quot;#,##0.00&quot; &quot;;&quot; -&quot;00.00&quot; &quot;;&quot; &quot;@&quot; &quot;"/>
    <numFmt numFmtId="169" formatCode="[$-F800]dddd\,\ mmmm\ dd\,\ yyyy"/>
    <numFmt numFmtId="170" formatCode="_ * #,##0_ ;_ * \-#,##0_ ;_ * &quot;-&quot;??_ ;_ @_ "/>
  </numFmts>
  <fonts count="39" x14ac:knownFonts="1">
    <font>
      <sz val="11"/>
      <color rgb="FF000000"/>
      <name val="Calibri"/>
      <family val="2"/>
    </font>
    <font>
      <sz val="11"/>
      <color rgb="FF000000"/>
      <name val="Calibri"/>
      <family val="2"/>
    </font>
    <font>
      <u/>
      <sz val="11"/>
      <color rgb="FF0563C1"/>
      <name val="Calibri"/>
      <family val="2"/>
    </font>
    <font>
      <sz val="10"/>
      <color rgb="FF000000"/>
      <name val="Arial"/>
      <family val="2"/>
    </font>
    <font>
      <b/>
      <sz val="11"/>
      <color rgb="FF000000"/>
      <name val="Calibri"/>
      <family val="2"/>
    </font>
    <font>
      <sz val="11"/>
      <color rgb="FF000000"/>
      <name val="Calibri Light"/>
      <family val="2"/>
      <scheme val="major"/>
    </font>
    <font>
      <sz val="20"/>
      <color rgb="FF000000"/>
      <name val="Calibri Light"/>
      <family val="2"/>
      <scheme val="major"/>
    </font>
    <font>
      <sz val="22"/>
      <color rgb="FF000000"/>
      <name val="Calibri Light"/>
      <family val="2"/>
      <scheme val="major"/>
    </font>
    <font>
      <sz val="24"/>
      <color rgb="FF000000"/>
      <name val="Calibri Light"/>
      <family val="2"/>
      <scheme val="major"/>
    </font>
    <font>
      <b/>
      <sz val="18"/>
      <color rgb="FF000000"/>
      <name val="Calibri Light"/>
      <family val="2"/>
      <scheme val="major"/>
    </font>
    <font>
      <sz val="12"/>
      <color rgb="FF000000"/>
      <name val="Calibri Light"/>
      <family val="2"/>
      <scheme val="major"/>
    </font>
    <font>
      <sz val="14"/>
      <color rgb="FF000000"/>
      <name val="Calibri Light"/>
      <family val="2"/>
      <scheme val="major"/>
    </font>
    <font>
      <sz val="8"/>
      <color rgb="FF000000"/>
      <name val="Calibri Light"/>
      <family val="2"/>
      <scheme val="major"/>
    </font>
    <font>
      <sz val="16"/>
      <color rgb="FF000000"/>
      <name val="Calibri Light"/>
      <family val="2"/>
      <scheme val="major"/>
    </font>
    <font>
      <sz val="18"/>
      <color rgb="FF000000"/>
      <name val="Calibri Light"/>
      <family val="2"/>
      <scheme val="major"/>
    </font>
    <font>
      <b/>
      <sz val="14"/>
      <color rgb="FF000000"/>
      <name val="Calibri Light"/>
      <family val="2"/>
      <scheme val="major"/>
    </font>
    <font>
      <b/>
      <sz val="11"/>
      <color rgb="FF000000"/>
      <name val="Calibri Light"/>
      <family val="2"/>
      <scheme val="major"/>
    </font>
    <font>
      <b/>
      <sz val="12"/>
      <color rgb="FF000000"/>
      <name val="Calibri Light"/>
      <family val="2"/>
      <scheme val="major"/>
    </font>
    <font>
      <b/>
      <sz val="8"/>
      <color rgb="FF000000"/>
      <name val="Calibri Light"/>
      <family val="2"/>
      <scheme val="major"/>
    </font>
    <font>
      <sz val="9"/>
      <color rgb="FF000000"/>
      <name val="Calibri Light"/>
      <family val="2"/>
      <scheme val="major"/>
    </font>
    <font>
      <sz val="36"/>
      <color rgb="FF000000"/>
      <name val="Calibri Light"/>
      <family val="2"/>
      <scheme val="major"/>
    </font>
    <font>
      <sz val="28"/>
      <color rgb="FF000000"/>
      <name val="Calibri Light"/>
      <family val="2"/>
      <scheme val="major"/>
    </font>
    <font>
      <sz val="50"/>
      <color rgb="FF000000"/>
      <name val="Calibri Light"/>
      <family val="2"/>
      <scheme val="major"/>
    </font>
    <font>
      <sz val="26"/>
      <color rgb="FF000000"/>
      <name val="Calibri Light"/>
      <family val="2"/>
      <scheme val="major"/>
    </font>
    <font>
      <b/>
      <sz val="16"/>
      <color rgb="FF000000"/>
      <name val="Calibri Light"/>
      <family val="2"/>
      <scheme val="major"/>
    </font>
    <font>
      <sz val="48"/>
      <color rgb="FF000000"/>
      <name val="Calibri Light"/>
      <family val="2"/>
      <scheme val="major"/>
    </font>
    <font>
      <i/>
      <sz val="14"/>
      <color rgb="FF000000"/>
      <name val="Calibri Light"/>
      <family val="2"/>
      <scheme val="major"/>
    </font>
    <font>
      <b/>
      <sz val="10"/>
      <color rgb="FF000000"/>
      <name val="Calibri Light"/>
      <family val="2"/>
      <scheme val="major"/>
    </font>
    <font>
      <b/>
      <sz val="26"/>
      <color rgb="FF000000"/>
      <name val="Calibri Light"/>
      <family val="2"/>
      <scheme val="major"/>
    </font>
    <font>
      <b/>
      <sz val="22"/>
      <color rgb="FF000000"/>
      <name val="Calibri Light"/>
      <family val="2"/>
      <scheme val="major"/>
    </font>
    <font>
      <b/>
      <sz val="24"/>
      <color rgb="FF000000"/>
      <name val="Calibri Light"/>
      <family val="2"/>
      <scheme val="major"/>
    </font>
    <font>
      <sz val="30"/>
      <color rgb="FF000000"/>
      <name val="Calibri Light"/>
      <family val="2"/>
      <scheme val="major"/>
    </font>
    <font>
      <sz val="30"/>
      <color rgb="FF000000"/>
      <name val="Calibri"/>
      <family val="2"/>
    </font>
    <font>
      <b/>
      <sz val="32"/>
      <color rgb="FF000000"/>
      <name val="Calibri Light"/>
      <family val="2"/>
      <scheme val="major"/>
    </font>
    <font>
      <b/>
      <sz val="20"/>
      <color rgb="FF000000"/>
      <name val="Calibri Light"/>
      <family val="2"/>
      <scheme val="major"/>
    </font>
    <font>
      <sz val="20"/>
      <color rgb="FF000000"/>
      <name val="Calibri"/>
      <family val="2"/>
    </font>
    <font>
      <sz val="11"/>
      <color rgb="FF000000"/>
      <name val="Aptos Narrow"/>
      <family val="2"/>
    </font>
    <font>
      <sz val="14"/>
      <color rgb="FF000000"/>
      <name val="Calibri"/>
      <family val="2"/>
    </font>
    <font>
      <sz val="8"/>
      <color rgb="FF000000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DDEBF7"/>
        <bgColor rgb="FFDDEBF7"/>
      </patternFill>
    </fill>
    <fill>
      <patternFill patternType="solid">
        <fgColor rgb="FFFFF2CC"/>
        <bgColor rgb="FFFFF2CC"/>
      </patternFill>
    </fill>
    <fill>
      <patternFill patternType="solid">
        <fgColor rgb="FFA9D08E"/>
        <bgColor rgb="FFA9D08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rgb="FFFFF2CC"/>
      </patternFill>
    </fill>
    <fill>
      <patternFill patternType="solid">
        <fgColor theme="4" tint="0.79998168889431442"/>
        <bgColor rgb="FFDDEBF7"/>
      </patternFill>
    </fill>
    <fill>
      <patternFill patternType="solid">
        <fgColor rgb="FFFFFF66"/>
        <bgColor rgb="FFFFFF00"/>
      </patternFill>
    </fill>
    <fill>
      <patternFill patternType="solid">
        <fgColor theme="0"/>
        <bgColor rgb="FFDDEBF7"/>
      </patternFill>
    </fill>
  </fills>
  <borders count="80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medium">
        <color rgb="FF000000"/>
      </top>
      <bottom style="mediumDashed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/>
      <diagonal/>
    </border>
    <border>
      <left/>
      <right style="thin">
        <color rgb="FF000000"/>
      </right>
      <top style="double">
        <color rgb="FF00000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Dashed">
        <color rgb="FF000000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rgb="FFFF0000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</borders>
  <cellStyleXfs count="6">
    <xf numFmtId="0" fontId="0" fillId="0" borderId="0"/>
    <xf numFmtId="167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Border="0" applyProtection="0"/>
    <xf numFmtId="0" fontId="1" fillId="0" borderId="0" applyNumberFormat="0" applyFont="0" applyBorder="0" applyProtection="0"/>
    <xf numFmtId="44" fontId="1" fillId="0" borderId="0" applyFont="0" applyFill="0" applyBorder="0" applyAlignment="0" applyProtection="0"/>
  </cellStyleXfs>
  <cellXfs count="230">
    <xf numFmtId="0" fontId="0" fillId="0" borderId="0" xfId="0"/>
    <xf numFmtId="0" fontId="0" fillId="0" borderId="0" xfId="0" applyAlignment="1">
      <alignment horizontal="center"/>
    </xf>
    <xf numFmtId="0" fontId="14" fillId="3" borderId="13" xfId="4" applyFont="1" applyFill="1" applyBorder="1" applyAlignment="1" applyProtection="1">
      <alignment horizontal="center" vertical="center"/>
      <protection locked="0"/>
    </xf>
    <xf numFmtId="0" fontId="5" fillId="0" borderId="0" xfId="0" applyFont="1"/>
    <xf numFmtId="0" fontId="12" fillId="0" borderId="3" xfId="4" applyFont="1" applyBorder="1" applyProtection="1"/>
    <xf numFmtId="0" fontId="12" fillId="0" borderId="0" xfId="4" applyFont="1" applyProtection="1"/>
    <xf numFmtId="0" fontId="12" fillId="0" borderId="4" xfId="4" applyFont="1" applyBorder="1" applyProtection="1"/>
    <xf numFmtId="0" fontId="12" fillId="0" borderId="5" xfId="4" applyFont="1" applyBorder="1" applyProtection="1"/>
    <xf numFmtId="0" fontId="17" fillId="2" borderId="0" xfId="4" applyFont="1" applyFill="1" applyAlignment="1" applyProtection="1">
      <alignment horizontal="center" vertical="center"/>
    </xf>
    <xf numFmtId="0" fontId="15" fillId="0" borderId="0" xfId="4" applyFont="1" applyAlignment="1" applyProtection="1">
      <alignment horizontal="right" vertical="center"/>
    </xf>
    <xf numFmtId="0" fontId="15" fillId="0" borderId="0" xfId="4" applyFont="1" applyAlignment="1" applyProtection="1">
      <alignment horizontal="left" vertical="center"/>
    </xf>
    <xf numFmtId="0" fontId="12" fillId="0" borderId="10" xfId="4" applyFont="1" applyBorder="1" applyProtection="1"/>
    <xf numFmtId="0" fontId="12" fillId="0" borderId="11" xfId="4" applyFont="1" applyBorder="1" applyProtection="1"/>
    <xf numFmtId="0" fontId="19" fillId="0" borderId="0" xfId="4" applyFont="1" applyAlignment="1" applyProtection="1">
      <alignment horizontal="right" vertical="center"/>
    </xf>
    <xf numFmtId="0" fontId="10" fillId="0" borderId="13" xfId="4" applyFont="1" applyBorder="1" applyAlignment="1" applyProtection="1">
      <alignment horizontal="center" vertical="center"/>
    </xf>
    <xf numFmtId="0" fontId="27" fillId="4" borderId="14" xfId="4" applyFont="1" applyFill="1" applyBorder="1" applyAlignment="1" applyProtection="1">
      <alignment horizontal="center" vertical="center"/>
    </xf>
    <xf numFmtId="0" fontId="12" fillId="0" borderId="14" xfId="4" applyFont="1" applyBorder="1" applyProtection="1"/>
    <xf numFmtId="0" fontId="18" fillId="0" borderId="15" xfId="4" applyFont="1" applyBorder="1" applyProtection="1"/>
    <xf numFmtId="0" fontId="12" fillId="0" borderId="3" xfId="4" applyFont="1" applyBorder="1" applyAlignment="1" applyProtection="1">
      <alignment vertical="center" wrapText="1"/>
    </xf>
    <xf numFmtId="0" fontId="12" fillId="0" borderId="16" xfId="4" applyFont="1" applyBorder="1" applyAlignment="1" applyProtection="1">
      <alignment vertical="center"/>
    </xf>
    <xf numFmtId="0" fontId="11" fillId="4" borderId="17" xfId="4" applyFont="1" applyFill="1" applyBorder="1" applyAlignment="1" applyProtection="1">
      <alignment horizontal="center" vertical="center"/>
    </xf>
    <xf numFmtId="0" fontId="8" fillId="0" borderId="5" xfId="4" applyFont="1" applyBorder="1" applyAlignment="1" applyProtection="1">
      <alignment horizontal="center" vertical="center"/>
    </xf>
    <xf numFmtId="0" fontId="12" fillId="0" borderId="3" xfId="4" applyFont="1" applyBorder="1" applyAlignment="1" applyProtection="1">
      <alignment vertical="center"/>
    </xf>
    <xf numFmtId="0" fontId="11" fillId="4" borderId="20" xfId="4" applyFont="1" applyFill="1" applyBorder="1" applyAlignment="1" applyProtection="1">
      <alignment horizontal="center" vertical="center"/>
    </xf>
    <xf numFmtId="0" fontId="5" fillId="0" borderId="0" xfId="4" applyFont="1" applyProtection="1"/>
    <xf numFmtId="0" fontId="16" fillId="0" borderId="0" xfId="4" applyFont="1" applyAlignment="1" applyProtection="1">
      <alignment horizontal="center" vertical="center"/>
    </xf>
    <xf numFmtId="0" fontId="16" fillId="0" borderId="0" xfId="4" applyFont="1" applyAlignment="1" applyProtection="1">
      <alignment horizontal="center"/>
    </xf>
    <xf numFmtId="0" fontId="16" fillId="2" borderId="21" xfId="4" applyFont="1" applyFill="1" applyBorder="1" applyAlignment="1" applyProtection="1">
      <alignment horizontal="center" vertical="center"/>
    </xf>
    <xf numFmtId="0" fontId="5" fillId="0" borderId="0" xfId="4" applyFont="1" applyAlignment="1" applyProtection="1">
      <alignment horizontal="right"/>
    </xf>
    <xf numFmtId="0" fontId="5" fillId="0" borderId="13" xfId="4" applyFont="1" applyBorder="1" applyAlignment="1" applyProtection="1">
      <alignment horizontal="center" vertical="center"/>
    </xf>
    <xf numFmtId="0" fontId="5" fillId="0" borderId="4" xfId="4" applyFont="1" applyBorder="1" applyProtection="1"/>
    <xf numFmtId="0" fontId="13" fillId="0" borderId="0" xfId="4" applyFont="1" applyProtection="1"/>
    <xf numFmtId="0" fontId="13" fillId="0" borderId="5" xfId="4" applyFont="1" applyBorder="1" applyProtection="1"/>
    <xf numFmtId="0" fontId="12" fillId="0" borderId="23" xfId="4" applyFont="1" applyBorder="1" applyProtection="1"/>
    <xf numFmtId="0" fontId="12" fillId="0" borderId="21" xfId="4" applyFont="1" applyBorder="1" applyProtection="1"/>
    <xf numFmtId="0" fontId="12" fillId="0" borderId="24" xfId="4" applyFont="1" applyBorder="1" applyProtection="1"/>
    <xf numFmtId="0" fontId="12" fillId="0" borderId="25" xfId="4" applyFont="1" applyBorder="1" applyProtection="1"/>
    <xf numFmtId="0" fontId="12" fillId="0" borderId="26" xfId="4" applyFont="1" applyBorder="1" applyProtection="1"/>
    <xf numFmtId="0" fontId="5" fillId="0" borderId="3" xfId="4" applyFont="1" applyBorder="1" applyProtection="1"/>
    <xf numFmtId="3" fontId="5" fillId="0" borderId="0" xfId="4" applyNumberFormat="1" applyFont="1" applyAlignment="1" applyProtection="1">
      <alignment horizontal="center"/>
    </xf>
    <xf numFmtId="164" fontId="5" fillId="0" borderId="0" xfId="0" applyNumberFormat="1" applyFont="1"/>
    <xf numFmtId="0" fontId="5" fillId="0" borderId="0" xfId="4" applyFont="1" applyAlignment="1" applyProtection="1">
      <alignment horizontal="right" vertical="center"/>
    </xf>
    <xf numFmtId="3" fontId="5" fillId="0" borderId="0" xfId="4" applyNumberFormat="1" applyFont="1" applyAlignment="1" applyProtection="1">
      <alignment horizontal="center" vertical="center"/>
    </xf>
    <xf numFmtId="14" fontId="16" fillId="0" borderId="0" xfId="4" applyNumberFormat="1" applyFont="1" applyAlignment="1" applyProtection="1">
      <alignment horizontal="center" vertical="center"/>
    </xf>
    <xf numFmtId="0" fontId="12" fillId="0" borderId="0" xfId="4" applyFont="1" applyAlignment="1" applyProtection="1">
      <alignment horizontal="right"/>
    </xf>
    <xf numFmtId="0" fontId="12" fillId="0" borderId="29" xfId="4" applyFont="1" applyBorder="1" applyProtection="1"/>
    <xf numFmtId="0" fontId="12" fillId="0" borderId="30" xfId="4" applyFont="1" applyBorder="1" applyProtection="1"/>
    <xf numFmtId="0" fontId="12" fillId="0" borderId="0" xfId="4" applyFont="1" applyAlignment="1" applyProtection="1">
      <alignment horizontal="right" vertical="center"/>
    </xf>
    <xf numFmtId="0" fontId="16" fillId="0" borderId="9" xfId="4" applyFont="1" applyBorder="1" applyAlignment="1" applyProtection="1">
      <alignment horizontal="center" vertical="center"/>
    </xf>
    <xf numFmtId="0" fontId="16" fillId="0" borderId="31" xfId="4" applyFont="1" applyBorder="1" applyAlignment="1" applyProtection="1">
      <alignment horizontal="center" vertical="center"/>
    </xf>
    <xf numFmtId="0" fontId="16" fillId="0" borderId="13" xfId="4" applyFont="1" applyBorder="1" applyAlignment="1" applyProtection="1">
      <alignment horizontal="center" vertical="center"/>
    </xf>
    <xf numFmtId="0" fontId="16" fillId="0" borderId="32" xfId="4" applyFont="1" applyBorder="1" applyAlignment="1" applyProtection="1">
      <alignment horizontal="center" vertical="center"/>
    </xf>
    <xf numFmtId="0" fontId="5" fillId="0" borderId="9" xfId="4" applyFont="1" applyBorder="1" applyAlignment="1" applyProtection="1">
      <alignment horizontal="right" vertical="center"/>
    </xf>
    <xf numFmtId="0" fontId="5" fillId="0" borderId="13" xfId="4" applyFont="1" applyBorder="1" applyAlignment="1" applyProtection="1">
      <alignment horizontal="right" vertical="center"/>
    </xf>
    <xf numFmtId="0" fontId="5" fillId="0" borderId="13" xfId="4" applyFont="1" applyBorder="1" applyProtection="1"/>
    <xf numFmtId="0" fontId="5" fillId="0" borderId="8" xfId="4" applyFont="1" applyBorder="1" applyProtection="1"/>
    <xf numFmtId="0" fontId="5" fillId="0" borderId="3" xfId="4" applyFont="1" applyBorder="1" applyAlignment="1" applyProtection="1">
      <alignment horizontal="right" vertical="center"/>
    </xf>
    <xf numFmtId="0" fontId="5" fillId="0" borderId="5" xfId="4" applyFont="1" applyBorder="1" applyProtection="1"/>
    <xf numFmtId="0" fontId="12" fillId="0" borderId="33" xfId="4" applyFont="1" applyBorder="1" applyProtection="1"/>
    <xf numFmtId="0" fontId="5" fillId="0" borderId="34" xfId="0" applyFont="1" applyBorder="1"/>
    <xf numFmtId="0" fontId="5" fillId="0" borderId="50" xfId="0" applyFont="1" applyBorder="1"/>
    <xf numFmtId="0" fontId="5" fillId="0" borderId="46" xfId="0" applyFont="1" applyBorder="1"/>
    <xf numFmtId="0" fontId="5" fillId="0" borderId="47" xfId="0" applyFont="1" applyBorder="1"/>
    <xf numFmtId="0" fontId="5" fillId="0" borderId="51" xfId="0" applyFont="1" applyBorder="1"/>
    <xf numFmtId="0" fontId="5" fillId="0" borderId="52" xfId="0" applyFont="1" applyBorder="1"/>
    <xf numFmtId="0" fontId="23" fillId="0" borderId="15" xfId="0" applyFont="1" applyBorder="1" applyAlignment="1">
      <alignment horizontal="center"/>
    </xf>
    <xf numFmtId="0" fontId="17" fillId="0" borderId="13" xfId="0" applyFont="1" applyBorder="1" applyAlignment="1">
      <alignment horizontal="center" vertical="center"/>
    </xf>
    <xf numFmtId="164" fontId="14" fillId="0" borderId="15" xfId="0" applyNumberFormat="1" applyFont="1" applyBorder="1" applyAlignment="1">
      <alignment horizontal="right" vertical="center" shrinkToFit="1"/>
    </xf>
    <xf numFmtId="164" fontId="14" fillId="0" borderId="15" xfId="0" applyNumberFormat="1" applyFont="1" applyBorder="1" applyAlignment="1">
      <alignment horizontal="center" vertical="center" shrinkToFit="1"/>
    </xf>
    <xf numFmtId="0" fontId="14" fillId="0" borderId="15" xfId="0" applyFont="1" applyBorder="1" applyAlignment="1">
      <alignment horizontal="center" vertical="center" shrinkToFit="1"/>
    </xf>
    <xf numFmtId="164" fontId="14" fillId="0" borderId="31" xfId="0" applyNumberFormat="1" applyFont="1" applyBorder="1" applyAlignment="1">
      <alignment horizontal="center" vertical="center" shrinkToFit="1"/>
    </xf>
    <xf numFmtId="0" fontId="5" fillId="0" borderId="53" xfId="0" applyFont="1" applyBorder="1"/>
    <xf numFmtId="164" fontId="23" fillId="0" borderId="13" xfId="0" applyNumberFormat="1" applyFont="1" applyBorder="1" applyAlignment="1">
      <alignment horizontal="center" vertical="center"/>
    </xf>
    <xf numFmtId="164" fontId="13" fillId="0" borderId="13" xfId="0" applyNumberFormat="1" applyFont="1" applyBorder="1" applyAlignment="1">
      <alignment horizontal="center" vertical="center"/>
    </xf>
    <xf numFmtId="165" fontId="14" fillId="3" borderId="13" xfId="4" applyNumberFormat="1" applyFont="1" applyFill="1" applyBorder="1" applyAlignment="1" applyProtection="1">
      <alignment horizontal="center" vertical="center"/>
      <protection locked="0"/>
    </xf>
    <xf numFmtId="0" fontId="11" fillId="3" borderId="18" xfId="4" applyFont="1" applyFill="1" applyBorder="1" applyAlignment="1" applyProtection="1">
      <alignment horizontal="center" vertical="center"/>
      <protection locked="0"/>
    </xf>
    <xf numFmtId="0" fontId="11" fillId="3" borderId="19" xfId="4" applyFont="1" applyFill="1" applyBorder="1" applyAlignment="1" applyProtection="1">
      <alignment horizontal="center" vertical="center"/>
      <protection locked="0"/>
    </xf>
    <xf numFmtId="0" fontId="13" fillId="3" borderId="13" xfId="4" applyFont="1" applyFill="1" applyBorder="1" applyAlignment="1" applyProtection="1">
      <alignment horizontal="center" vertical="center" shrinkToFit="1"/>
      <protection locked="0"/>
    </xf>
    <xf numFmtId="0" fontId="28" fillId="0" borderId="68" xfId="0" applyFont="1" applyBorder="1" applyAlignment="1">
      <alignment horizontal="center" vertical="center" shrinkToFit="1"/>
    </xf>
    <xf numFmtId="0" fontId="21" fillId="0" borderId="74" xfId="0" applyFont="1" applyBorder="1" applyAlignment="1">
      <alignment vertical="center" shrinkToFit="1"/>
    </xf>
    <xf numFmtId="0" fontId="30" fillId="0" borderId="68" xfId="0" applyFont="1" applyBorder="1" applyAlignment="1">
      <alignment horizontal="center" vertical="center" shrinkToFi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shrinkToFit="1"/>
    </xf>
    <xf numFmtId="0" fontId="5" fillId="0" borderId="0" xfId="0" applyFont="1" applyAlignment="1">
      <alignment horizontal="center" shrinkToFit="1"/>
    </xf>
    <xf numFmtId="0" fontId="5" fillId="0" borderId="0" xfId="0" applyFont="1" applyAlignment="1">
      <alignment horizontal="center" vertical="center" shrinkToFit="1"/>
    </xf>
    <xf numFmtId="0" fontId="10" fillId="0" borderId="75" xfId="4" applyFont="1" applyBorder="1" applyAlignment="1" applyProtection="1">
      <alignment horizontal="center" vertical="center" shrinkToFit="1"/>
    </xf>
    <xf numFmtId="0" fontId="13" fillId="0" borderId="76" xfId="0" applyFont="1" applyBorder="1" applyAlignment="1">
      <alignment horizontal="center" vertical="center" shrinkToFit="1"/>
    </xf>
    <xf numFmtId="0" fontId="13" fillId="0" borderId="21" xfId="0" applyFont="1" applyBorder="1" applyAlignment="1">
      <alignment vertical="center" shrinkToFit="1"/>
    </xf>
    <xf numFmtId="0" fontId="5" fillId="0" borderId="0" xfId="0" applyFont="1" applyAlignment="1">
      <alignment horizontal="center" vertical="center"/>
    </xf>
    <xf numFmtId="0" fontId="21" fillId="4" borderId="17" xfId="3" applyFont="1" applyFill="1" applyBorder="1" applyAlignment="1" applyProtection="1">
      <alignment horizontal="center" vertical="center" textRotation="90" shrinkToFit="1"/>
    </xf>
    <xf numFmtId="0" fontId="21" fillId="4" borderId="40" xfId="3" applyFont="1" applyFill="1" applyBorder="1" applyAlignment="1" applyProtection="1">
      <alignment horizontal="center" vertical="center" textRotation="90" shrinkToFit="1"/>
    </xf>
    <xf numFmtId="0" fontId="28" fillId="7" borderId="70" xfId="3" applyFont="1" applyFill="1" applyBorder="1" applyAlignment="1" applyProtection="1">
      <alignment horizontal="center" vertical="center" textRotation="90" wrapText="1" shrinkToFit="1"/>
    </xf>
    <xf numFmtId="49" fontId="23" fillId="4" borderId="66" xfId="3" applyNumberFormat="1" applyFont="1" applyFill="1" applyBorder="1" applyAlignment="1" applyProtection="1">
      <alignment horizontal="center" vertical="center" textRotation="90" wrapText="1" shrinkToFit="1"/>
    </xf>
    <xf numFmtId="49" fontId="23" fillId="4" borderId="64" xfId="3" applyNumberFormat="1" applyFont="1" applyFill="1" applyBorder="1" applyAlignment="1" applyProtection="1">
      <alignment horizontal="center" vertical="center" textRotation="90" wrapText="1" shrinkToFit="1"/>
    </xf>
    <xf numFmtId="0" fontId="6" fillId="4" borderId="69" xfId="3" applyFont="1" applyFill="1" applyBorder="1" applyAlignment="1" applyProtection="1">
      <alignment horizontal="center" vertical="center" textRotation="90" shrinkToFit="1"/>
    </xf>
    <xf numFmtId="0" fontId="23" fillId="4" borderId="69" xfId="3" applyFont="1" applyFill="1" applyBorder="1" applyAlignment="1" applyProtection="1">
      <alignment horizontal="center" vertical="center" textRotation="90" shrinkToFit="1"/>
    </xf>
    <xf numFmtId="0" fontId="23" fillId="4" borderId="67" xfId="3" applyFont="1" applyFill="1" applyBorder="1" applyAlignment="1" applyProtection="1">
      <alignment horizontal="center" vertical="center" textRotation="90" shrinkToFit="1"/>
    </xf>
    <xf numFmtId="0" fontId="20" fillId="4" borderId="66" xfId="3" applyFont="1" applyFill="1" applyBorder="1" applyAlignment="1" applyProtection="1">
      <alignment horizontal="center" vertical="center" shrinkToFit="1"/>
    </xf>
    <xf numFmtId="0" fontId="20" fillId="4" borderId="35" xfId="3" applyFont="1" applyFill="1" applyBorder="1" applyAlignment="1" applyProtection="1">
      <alignment horizontal="center" vertical="center" textRotation="90" shrinkToFit="1"/>
    </xf>
    <xf numFmtId="164" fontId="34" fillId="0" borderId="17" xfId="0" applyNumberFormat="1" applyFont="1" applyBorder="1" applyAlignment="1">
      <alignment horizontal="center" vertical="center" shrinkToFit="1"/>
    </xf>
    <xf numFmtId="49" fontId="6" fillId="4" borderId="66" xfId="3" applyNumberFormat="1" applyFont="1" applyFill="1" applyBorder="1" applyAlignment="1" applyProtection="1">
      <alignment horizontal="center" vertical="center" textRotation="90" wrapText="1" shrinkToFit="1"/>
    </xf>
    <xf numFmtId="170" fontId="32" fillId="0" borderId="35" xfId="1" applyNumberFormat="1" applyFont="1" applyFill="1" applyBorder="1" applyAlignment="1">
      <alignment horizontal="center" vertical="center"/>
    </xf>
    <xf numFmtId="0" fontId="11" fillId="4" borderId="64" xfId="3" applyFont="1" applyFill="1" applyBorder="1" applyAlignment="1" applyProtection="1">
      <alignment horizontal="center" vertical="center" shrinkToFit="1"/>
    </xf>
    <xf numFmtId="0" fontId="28" fillId="7" borderId="69" xfId="3" applyFont="1" applyFill="1" applyBorder="1" applyAlignment="1" applyProtection="1">
      <alignment horizontal="center" vertical="center" textRotation="90" wrapText="1" shrinkToFit="1"/>
    </xf>
    <xf numFmtId="168" fontId="32" fillId="6" borderId="66" xfId="1" applyNumberFormat="1" applyFont="1" applyFill="1" applyBorder="1" applyAlignment="1" applyProtection="1">
      <alignment horizontal="center" vertical="center" shrinkToFit="1"/>
      <protection locked="0"/>
    </xf>
    <xf numFmtId="166" fontId="32" fillId="0" borderId="67" xfId="1" applyNumberFormat="1" applyFont="1" applyFill="1" applyBorder="1" applyAlignment="1">
      <alignment horizontal="center" vertical="center" shrinkToFit="1"/>
    </xf>
    <xf numFmtId="166" fontId="35" fillId="0" borderId="66" xfId="1" applyNumberFormat="1" applyFont="1" applyFill="1" applyBorder="1" applyAlignment="1">
      <alignment vertical="center" shrinkToFit="1"/>
    </xf>
    <xf numFmtId="0" fontId="31" fillId="0" borderId="66" xfId="0" applyFont="1" applyBorder="1" applyAlignment="1">
      <alignment horizontal="center" vertical="center"/>
    </xf>
    <xf numFmtId="0" fontId="31" fillId="0" borderId="67" xfId="0" applyFont="1" applyBorder="1" applyAlignment="1">
      <alignment horizontal="center" vertical="center"/>
    </xf>
    <xf numFmtId="166" fontId="32" fillId="0" borderId="77" xfId="1" applyNumberFormat="1" applyFont="1" applyFill="1" applyBorder="1" applyAlignment="1">
      <alignment vertical="center" shrinkToFit="1"/>
    </xf>
    <xf numFmtId="0" fontId="23" fillId="0" borderId="35" xfId="0" applyFont="1" applyBorder="1" applyAlignment="1">
      <alignment horizontal="center" vertical="center"/>
    </xf>
    <xf numFmtId="0" fontId="31" fillId="0" borderId="35" xfId="0" applyFont="1" applyBorder="1" applyAlignment="1">
      <alignment horizontal="center" vertical="center" shrinkToFit="1"/>
    </xf>
    <xf numFmtId="0" fontId="31" fillId="0" borderId="35" xfId="0" applyFont="1" applyBorder="1" applyAlignment="1">
      <alignment horizontal="center" vertical="center"/>
    </xf>
    <xf numFmtId="0" fontId="11" fillId="4" borderId="35" xfId="3" applyFont="1" applyFill="1" applyBorder="1" applyAlignment="1" applyProtection="1">
      <alignment horizontal="center" vertical="center" shrinkToFit="1"/>
    </xf>
    <xf numFmtId="0" fontId="20" fillId="4" borderId="35" xfId="3" applyFont="1" applyFill="1" applyBorder="1" applyAlignment="1" applyProtection="1">
      <alignment horizontal="center" vertical="center" shrinkToFit="1"/>
    </xf>
    <xf numFmtId="0" fontId="28" fillId="7" borderId="35" xfId="3" applyFont="1" applyFill="1" applyBorder="1" applyAlignment="1" applyProtection="1">
      <alignment horizontal="center" vertical="center" textRotation="90" wrapText="1" shrinkToFit="1"/>
    </xf>
    <xf numFmtId="0" fontId="37" fillId="0" borderId="35" xfId="0" applyFont="1" applyBorder="1" applyAlignment="1">
      <alignment horizontal="left"/>
    </xf>
    <xf numFmtId="0" fontId="37" fillId="0" borderId="35" xfId="0" applyFont="1" applyBorder="1" applyAlignment="1">
      <alignment horizontal="center"/>
    </xf>
    <xf numFmtId="0" fontId="37" fillId="0" borderId="35" xfId="0" applyFont="1" applyBorder="1" applyAlignment="1">
      <alignment horizontal="center" vertical="center"/>
    </xf>
    <xf numFmtId="0" fontId="0" fillId="0" borderId="35" xfId="0" applyBorder="1" applyAlignment="1">
      <alignment horizontal="center"/>
    </xf>
    <xf numFmtId="44" fontId="0" fillId="0" borderId="35" xfId="5" applyFont="1" applyBorder="1" applyAlignment="1">
      <alignment horizontal="center"/>
    </xf>
    <xf numFmtId="168" fontId="32" fillId="6" borderId="65" xfId="1" applyNumberFormat="1" applyFont="1" applyFill="1" applyBorder="1" applyAlignment="1" applyProtection="1">
      <alignment horizontal="center" vertical="center" shrinkToFit="1"/>
      <protection locked="0"/>
    </xf>
    <xf numFmtId="169" fontId="18" fillId="0" borderId="78" xfId="0" applyNumberFormat="1" applyFont="1" applyBorder="1" applyAlignment="1">
      <alignment horizontal="center" vertical="center" shrinkToFit="1"/>
    </xf>
    <xf numFmtId="0" fontId="12" fillId="0" borderId="0" xfId="0" applyFont="1" applyAlignment="1">
      <alignment shrinkToFit="1"/>
    </xf>
    <xf numFmtId="164" fontId="18" fillId="0" borderId="79" xfId="0" applyNumberFormat="1" applyFont="1" applyBorder="1" applyAlignment="1">
      <alignment horizontal="center" vertical="center" shrinkToFit="1"/>
    </xf>
    <xf numFmtId="0" fontId="12" fillId="0" borderId="75" xfId="4" applyFont="1" applyBorder="1" applyAlignment="1" applyProtection="1">
      <alignment horizontal="center" vertical="center" shrinkToFit="1"/>
    </xf>
    <xf numFmtId="0" fontId="18" fillId="0" borderId="76" xfId="0" applyFont="1" applyBorder="1" applyAlignment="1">
      <alignment horizontal="center" vertical="center" shrinkToFit="1"/>
    </xf>
    <xf numFmtId="0" fontId="12" fillId="4" borderId="65" xfId="3" applyFont="1" applyFill="1" applyBorder="1" applyAlignment="1" applyProtection="1">
      <alignment horizontal="center" vertical="center" textRotation="90" shrinkToFit="1"/>
    </xf>
    <xf numFmtId="168" fontId="38" fillId="6" borderId="65" xfId="1" applyNumberFormat="1" applyFont="1" applyFill="1" applyBorder="1" applyAlignment="1" applyProtection="1">
      <alignment horizontal="center" vertical="center" shrinkToFit="1"/>
      <protection locked="0"/>
    </xf>
    <xf numFmtId="0" fontId="12" fillId="0" borderId="0" xfId="0" applyFont="1"/>
    <xf numFmtId="0" fontId="37" fillId="0" borderId="0" xfId="0" applyFont="1" applyAlignment="1">
      <alignment horizontal="center"/>
    </xf>
    <xf numFmtId="0" fontId="0" fillId="0" borderId="35" xfId="0" applyBorder="1"/>
    <xf numFmtId="49" fontId="11" fillId="3" borderId="14" xfId="0" applyNumberFormat="1" applyFont="1" applyFill="1" applyBorder="1" applyAlignment="1" applyProtection="1">
      <alignment horizontal="center" vertical="center"/>
      <protection locked="0"/>
    </xf>
    <xf numFmtId="49" fontId="11" fillId="3" borderId="15" xfId="0" applyNumberFormat="1" applyFont="1" applyFill="1" applyBorder="1" applyAlignment="1" applyProtection="1">
      <alignment horizontal="center" vertical="center"/>
      <protection locked="0"/>
    </xf>
    <xf numFmtId="165" fontId="13" fillId="10" borderId="46" xfId="0" applyNumberFormat="1" applyFont="1" applyFill="1" applyBorder="1" applyAlignment="1">
      <alignment horizontal="center" vertical="center"/>
    </xf>
    <xf numFmtId="0" fontId="13" fillId="10" borderId="47" xfId="0" applyFont="1" applyFill="1" applyBorder="1" applyAlignment="1">
      <alignment horizontal="center" vertical="center"/>
    </xf>
    <xf numFmtId="0" fontId="13" fillId="10" borderId="48" xfId="0" applyFont="1" applyFill="1" applyBorder="1" applyAlignment="1">
      <alignment horizontal="center" vertical="center"/>
    </xf>
    <xf numFmtId="0" fontId="13" fillId="10" borderId="49" xfId="0" applyFont="1" applyFill="1" applyBorder="1" applyAlignment="1">
      <alignment horizontal="center" vertical="center"/>
    </xf>
    <xf numFmtId="0" fontId="6" fillId="10" borderId="46" xfId="0" applyFont="1" applyFill="1" applyBorder="1" applyAlignment="1">
      <alignment horizontal="center" vertical="center"/>
    </xf>
    <xf numFmtId="0" fontId="6" fillId="10" borderId="47" xfId="0" applyFont="1" applyFill="1" applyBorder="1" applyAlignment="1">
      <alignment horizontal="center" vertical="center"/>
    </xf>
    <xf numFmtId="0" fontId="6" fillId="10" borderId="48" xfId="0" applyFont="1" applyFill="1" applyBorder="1" applyAlignment="1">
      <alignment horizontal="center" vertical="center"/>
    </xf>
    <xf numFmtId="0" fontId="6" fillId="10" borderId="49" xfId="0" applyFont="1" applyFill="1" applyBorder="1" applyAlignment="1">
      <alignment horizontal="center" vertical="center"/>
    </xf>
    <xf numFmtId="164" fontId="22" fillId="0" borderId="59" xfId="0" applyNumberFormat="1" applyFont="1" applyBorder="1" applyAlignment="1">
      <alignment horizontal="center" vertical="center" shrinkToFit="1"/>
    </xf>
    <xf numFmtId="164" fontId="22" fillId="0" borderId="60" xfId="0" applyNumberFormat="1" applyFont="1" applyBorder="1" applyAlignment="1">
      <alignment horizontal="center" vertical="center" shrinkToFit="1"/>
    </xf>
    <xf numFmtId="164" fontId="22" fillId="0" borderId="61" xfId="0" applyNumberFormat="1" applyFont="1" applyBorder="1" applyAlignment="1">
      <alignment horizontal="center" vertical="center" shrinkToFit="1"/>
    </xf>
    <xf numFmtId="164" fontId="22" fillId="0" borderId="62" xfId="0" applyNumberFormat="1" applyFont="1" applyBorder="1" applyAlignment="1">
      <alignment horizontal="center" vertical="center" shrinkToFit="1"/>
    </xf>
    <xf numFmtId="164" fontId="22" fillId="0" borderId="21" xfId="0" applyNumberFormat="1" applyFont="1" applyBorder="1" applyAlignment="1">
      <alignment horizontal="center" vertical="center" shrinkToFit="1"/>
    </xf>
    <xf numFmtId="164" fontId="22" fillId="0" borderId="63" xfId="0" applyNumberFormat="1" applyFont="1" applyBorder="1" applyAlignment="1">
      <alignment horizontal="center" vertical="center" shrinkToFit="1"/>
    </xf>
    <xf numFmtId="49" fontId="15" fillId="0" borderId="56" xfId="4" applyNumberFormat="1" applyFont="1" applyBorder="1" applyAlignment="1" applyProtection="1">
      <alignment horizontal="center" vertical="center"/>
    </xf>
    <xf numFmtId="49" fontId="11" fillId="0" borderId="57" xfId="4" applyNumberFormat="1" applyFont="1" applyBorder="1" applyAlignment="1" applyProtection="1">
      <alignment horizontal="center" vertical="center"/>
    </xf>
    <xf numFmtId="49" fontId="11" fillId="0" borderId="58" xfId="4" applyNumberFormat="1" applyFont="1" applyBorder="1" applyAlignment="1" applyProtection="1">
      <alignment horizontal="center" vertical="center"/>
    </xf>
    <xf numFmtId="0" fontId="5" fillId="0" borderId="15" xfId="0" applyFont="1" applyBorder="1"/>
    <xf numFmtId="0" fontId="14" fillId="0" borderId="13" xfId="4" applyFont="1" applyBorder="1" applyAlignment="1" applyProtection="1">
      <alignment horizontal="center" vertical="center" shrinkToFit="1"/>
    </xf>
    <xf numFmtId="0" fontId="16" fillId="0" borderId="13" xfId="0" applyFont="1" applyBorder="1" applyAlignment="1">
      <alignment horizontal="center" vertical="center"/>
    </xf>
    <xf numFmtId="165" fontId="23" fillId="0" borderId="13" xfId="0" applyNumberFormat="1" applyFont="1" applyBorder="1" applyAlignment="1">
      <alignment horizontal="center" vertical="center"/>
    </xf>
    <xf numFmtId="0" fontId="24" fillId="0" borderId="13" xfId="0" applyFont="1" applyBorder="1" applyAlignment="1">
      <alignment horizontal="center" vertical="center"/>
    </xf>
    <xf numFmtId="164" fontId="13" fillId="0" borderId="13" xfId="0" applyNumberFormat="1" applyFont="1" applyBorder="1" applyAlignment="1">
      <alignment horizontal="center" vertical="center"/>
    </xf>
    <xf numFmtId="0" fontId="25" fillId="0" borderId="13" xfId="0" applyFont="1" applyBorder="1" applyAlignment="1">
      <alignment horizontal="center" vertical="center"/>
    </xf>
    <xf numFmtId="0" fontId="15" fillId="0" borderId="54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55" xfId="0" applyFont="1" applyBorder="1" applyAlignment="1">
      <alignment horizontal="center" vertical="center"/>
    </xf>
    <xf numFmtId="0" fontId="11" fillId="0" borderId="54" xfId="4" applyFont="1" applyBorder="1" applyAlignment="1" applyProtection="1">
      <alignment horizontal="center" vertical="center"/>
    </xf>
    <xf numFmtId="0" fontId="11" fillId="0" borderId="2" xfId="4" applyFont="1" applyBorder="1" applyAlignment="1" applyProtection="1">
      <alignment horizontal="center" vertical="center"/>
    </xf>
    <xf numFmtId="0" fontId="11" fillId="0" borderId="55" xfId="4" applyFont="1" applyBorder="1" applyAlignment="1" applyProtection="1">
      <alignment horizontal="center" vertical="center"/>
    </xf>
    <xf numFmtId="0" fontId="5" fillId="0" borderId="20" xfId="0" applyFont="1" applyBorder="1"/>
    <xf numFmtId="0" fontId="16" fillId="4" borderId="8" xfId="4" applyFont="1" applyFill="1" applyBorder="1" applyAlignment="1" applyProtection="1">
      <alignment horizontal="center" vertical="center"/>
    </xf>
    <xf numFmtId="0" fontId="13" fillId="0" borderId="1" xfId="4" applyFont="1" applyBorder="1" applyAlignment="1" applyProtection="1">
      <alignment horizontal="center" vertical="center"/>
    </xf>
    <xf numFmtId="3" fontId="13" fillId="0" borderId="22" xfId="4" applyNumberFormat="1" applyFont="1" applyBorder="1" applyAlignment="1" applyProtection="1">
      <alignment horizontal="center" vertical="center"/>
      <protection locked="0"/>
    </xf>
    <xf numFmtId="0" fontId="16" fillId="5" borderId="7" xfId="4" applyFont="1" applyFill="1" applyBorder="1" applyAlignment="1" applyProtection="1">
      <alignment horizontal="center" vertical="center"/>
    </xf>
    <xf numFmtId="0" fontId="11" fillId="0" borderId="16" xfId="4" applyFont="1" applyBorder="1" applyAlignment="1" applyProtection="1">
      <alignment horizontal="center" vertical="center"/>
    </xf>
    <xf numFmtId="0" fontId="5" fillId="3" borderId="13" xfId="0" applyFont="1" applyFill="1" applyBorder="1" applyAlignment="1" applyProtection="1">
      <alignment horizontal="center" vertical="center"/>
      <protection locked="0"/>
    </xf>
    <xf numFmtId="0" fontId="5" fillId="0" borderId="13" xfId="4" applyFont="1" applyBorder="1" applyAlignment="1" applyProtection="1">
      <alignment horizontal="center" vertical="center"/>
    </xf>
    <xf numFmtId="3" fontId="13" fillId="0" borderId="22" xfId="4" applyNumberFormat="1" applyFont="1" applyBorder="1" applyAlignment="1" applyProtection="1">
      <alignment horizontal="center" vertical="center"/>
    </xf>
    <xf numFmtId="164" fontId="10" fillId="0" borderId="7" xfId="4" applyNumberFormat="1" applyFont="1" applyBorder="1" applyAlignment="1" applyProtection="1">
      <alignment horizontal="center" vertical="center"/>
    </xf>
    <xf numFmtId="0" fontId="7" fillId="0" borderId="7" xfId="4" applyFont="1" applyBorder="1" applyAlignment="1" applyProtection="1">
      <alignment horizontal="center" vertical="center"/>
    </xf>
    <xf numFmtId="0" fontId="21" fillId="0" borderId="27" xfId="4" applyFont="1" applyBorder="1" applyAlignment="1" applyProtection="1">
      <alignment horizontal="center" vertical="center"/>
    </xf>
    <xf numFmtId="164" fontId="8" fillId="0" borderId="28" xfId="4" applyNumberFormat="1" applyFont="1" applyBorder="1" applyAlignment="1" applyProtection="1">
      <alignment horizontal="center" vertical="center"/>
    </xf>
    <xf numFmtId="0" fontId="9" fillId="0" borderId="1" xfId="4" applyFont="1" applyBorder="1" applyAlignment="1" applyProtection="1">
      <alignment horizontal="center" vertical="center" shrinkToFit="1"/>
    </xf>
    <xf numFmtId="0" fontId="14" fillId="0" borderId="1" xfId="4" applyFont="1" applyBorder="1" applyAlignment="1" applyProtection="1">
      <alignment horizontal="center" vertical="center" shrinkToFit="1"/>
    </xf>
    <xf numFmtId="0" fontId="15" fillId="9" borderId="6" xfId="4" applyFont="1" applyFill="1" applyBorder="1" applyAlignment="1" applyProtection="1">
      <alignment horizontal="center" vertical="center"/>
    </xf>
    <xf numFmtId="0" fontId="26" fillId="3" borderId="7" xfId="4" applyFont="1" applyFill="1" applyBorder="1" applyAlignment="1" applyProtection="1">
      <alignment horizontal="center" vertical="center"/>
    </xf>
    <xf numFmtId="0" fontId="10" fillId="0" borderId="12" xfId="4" applyFont="1" applyBorder="1" applyAlignment="1" applyProtection="1">
      <alignment horizontal="center" vertical="center"/>
    </xf>
    <xf numFmtId="164" fontId="20" fillId="0" borderId="7" xfId="4" applyNumberFormat="1" applyFont="1" applyBorder="1" applyAlignment="1" applyProtection="1">
      <alignment horizontal="center" vertical="center"/>
    </xf>
    <xf numFmtId="0" fontId="11" fillId="4" borderId="17" xfId="4" applyFont="1" applyFill="1" applyBorder="1" applyAlignment="1" applyProtection="1">
      <alignment horizontal="center" vertical="center"/>
    </xf>
    <xf numFmtId="0" fontId="12" fillId="4" borderId="9" xfId="4" applyFont="1" applyFill="1" applyBorder="1" applyAlignment="1" applyProtection="1">
      <alignment horizontal="center" vertical="center"/>
    </xf>
    <xf numFmtId="0" fontId="11" fillId="3" borderId="41" xfId="4" applyFont="1" applyFill="1" applyBorder="1" applyAlignment="1" applyProtection="1">
      <alignment horizontal="center" vertical="center"/>
      <protection locked="0"/>
    </xf>
    <xf numFmtId="0" fontId="11" fillId="3" borderId="42" xfId="4" applyFont="1" applyFill="1" applyBorder="1" applyAlignment="1" applyProtection="1">
      <alignment horizontal="center" vertical="center"/>
      <protection locked="0"/>
    </xf>
    <xf numFmtId="0" fontId="11" fillId="3" borderId="43" xfId="4" applyFont="1" applyFill="1" applyBorder="1" applyAlignment="1" applyProtection="1">
      <alignment horizontal="center" vertical="center"/>
      <protection locked="0"/>
    </xf>
    <xf numFmtId="0" fontId="11" fillId="3" borderId="44" xfId="0" applyFont="1" applyFill="1" applyBorder="1" applyAlignment="1" applyProtection="1">
      <alignment horizontal="center"/>
      <protection locked="0"/>
    </xf>
    <xf numFmtId="0" fontId="11" fillId="3" borderId="45" xfId="0" applyFont="1" applyFill="1" applyBorder="1" applyAlignment="1" applyProtection="1">
      <alignment horizontal="center"/>
      <protection locked="0"/>
    </xf>
    <xf numFmtId="0" fontId="11" fillId="4" borderId="62" xfId="4" applyFont="1" applyFill="1" applyBorder="1" applyAlignment="1" applyProtection="1">
      <alignment horizontal="center" vertical="center"/>
    </xf>
    <xf numFmtId="0" fontId="11" fillId="4" borderId="63" xfId="4" applyFont="1" applyFill="1" applyBorder="1" applyAlignment="1" applyProtection="1">
      <alignment horizontal="center" vertical="center"/>
    </xf>
    <xf numFmtId="3" fontId="13" fillId="3" borderId="14" xfId="0" applyNumberFormat="1" applyFont="1" applyFill="1" applyBorder="1" applyAlignment="1" applyProtection="1">
      <alignment horizontal="center" vertical="center"/>
      <protection locked="0"/>
    </xf>
    <xf numFmtId="3" fontId="13" fillId="3" borderId="15" xfId="0" applyNumberFormat="1" applyFont="1" applyFill="1" applyBorder="1" applyAlignment="1" applyProtection="1">
      <alignment horizontal="center" vertical="center"/>
      <protection locked="0"/>
    </xf>
    <xf numFmtId="0" fontId="11" fillId="3" borderId="14" xfId="0" applyFont="1" applyFill="1" applyBorder="1" applyAlignment="1" applyProtection="1">
      <alignment horizontal="center" vertical="center"/>
      <protection locked="0"/>
    </xf>
    <xf numFmtId="0" fontId="11" fillId="3" borderId="15" xfId="0" applyFont="1" applyFill="1" applyBorder="1" applyAlignment="1" applyProtection="1">
      <alignment horizontal="center" vertical="center"/>
      <protection locked="0"/>
    </xf>
    <xf numFmtId="0" fontId="5" fillId="0" borderId="8" xfId="4" applyFont="1" applyBorder="1" applyAlignment="1" applyProtection="1">
      <alignment horizontal="center" vertical="center"/>
    </xf>
    <xf numFmtId="0" fontId="15" fillId="4" borderId="9" xfId="4" applyFont="1" applyFill="1" applyBorder="1" applyAlignment="1" applyProtection="1">
      <alignment horizontal="center" vertical="center"/>
    </xf>
    <xf numFmtId="14" fontId="15" fillId="4" borderId="8" xfId="4" applyNumberFormat="1" applyFont="1" applyFill="1" applyBorder="1" applyAlignment="1" applyProtection="1">
      <alignment horizontal="center" vertical="center"/>
      <protection locked="0"/>
    </xf>
    <xf numFmtId="0" fontId="13" fillId="8" borderId="14" xfId="0" applyFont="1" applyFill="1" applyBorder="1" applyAlignment="1" applyProtection="1">
      <alignment horizontal="center" vertical="center"/>
      <protection locked="0"/>
    </xf>
    <xf numFmtId="0" fontId="13" fillId="8" borderId="15" xfId="0" applyFont="1" applyFill="1" applyBorder="1" applyAlignment="1" applyProtection="1">
      <alignment horizontal="center" vertical="center"/>
      <protection locked="0"/>
    </xf>
    <xf numFmtId="169" fontId="29" fillId="0" borderId="71" xfId="0" applyNumberFormat="1" applyFont="1" applyBorder="1" applyAlignment="1">
      <alignment horizontal="center" vertical="center" shrinkToFit="1"/>
    </xf>
    <xf numFmtId="169" fontId="29" fillId="0" borderId="72" xfId="0" applyNumberFormat="1" applyFont="1" applyBorder="1" applyAlignment="1">
      <alignment horizontal="center" vertical="center" shrinkToFit="1"/>
    </xf>
    <xf numFmtId="169" fontId="29" fillId="0" borderId="73" xfId="0" applyNumberFormat="1" applyFont="1" applyBorder="1" applyAlignment="1">
      <alignment horizontal="center" vertical="center" shrinkToFit="1"/>
    </xf>
    <xf numFmtId="0" fontId="24" fillId="0" borderId="71" xfId="0" applyFont="1" applyBorder="1" applyAlignment="1">
      <alignment horizontal="center" vertical="center" shrinkToFit="1"/>
    </xf>
    <xf numFmtId="0" fontId="24" fillId="0" borderId="73" xfId="0" applyFont="1" applyBorder="1" applyAlignment="1">
      <alignment horizontal="center" vertical="center" shrinkToFit="1"/>
    </xf>
    <xf numFmtId="164" fontId="6" fillId="0" borderId="74" xfId="0" applyNumberFormat="1" applyFont="1" applyBorder="1" applyAlignment="1">
      <alignment horizontal="center" vertical="center" shrinkToFit="1"/>
    </xf>
    <xf numFmtId="0" fontId="11" fillId="0" borderId="64" xfId="0" applyFont="1" applyBorder="1" applyAlignment="1">
      <alignment horizontal="center" vertical="center" wrapText="1" shrinkToFit="1"/>
    </xf>
    <xf numFmtId="0" fontId="11" fillId="0" borderId="65" xfId="0" applyFont="1" applyBorder="1" applyAlignment="1">
      <alignment horizontal="center" vertical="center" shrinkToFit="1"/>
    </xf>
    <xf numFmtId="0" fontId="12" fillId="0" borderId="65" xfId="0" applyFont="1" applyBorder="1" applyAlignment="1">
      <alignment horizontal="center" vertical="center" shrinkToFit="1"/>
    </xf>
    <xf numFmtId="0" fontId="11" fillId="0" borderId="66" xfId="0" applyFont="1" applyBorder="1" applyAlignment="1">
      <alignment horizontal="center" vertical="center" shrinkToFit="1"/>
    </xf>
    <xf numFmtId="0" fontId="29" fillId="0" borderId="13" xfId="0" applyFont="1" applyBorder="1" applyAlignment="1">
      <alignment horizontal="center" vertical="center" wrapText="1" shrinkToFit="1"/>
    </xf>
    <xf numFmtId="0" fontId="29" fillId="0" borderId="13" xfId="0" applyFont="1" applyBorder="1" applyAlignment="1">
      <alignment horizontal="center" vertical="center" shrinkToFit="1"/>
    </xf>
    <xf numFmtId="0" fontId="29" fillId="0" borderId="14" xfId="0" applyFont="1" applyBorder="1" applyAlignment="1">
      <alignment horizontal="center" vertical="center" shrinkToFit="1"/>
    </xf>
    <xf numFmtId="164" fontId="24" fillId="0" borderId="68" xfId="0" applyNumberFormat="1" applyFont="1" applyBorder="1" applyAlignment="1">
      <alignment horizontal="center" vertical="center" shrinkToFit="1"/>
    </xf>
    <xf numFmtId="0" fontId="33" fillId="0" borderId="17" xfId="0" applyFont="1" applyBorder="1" applyAlignment="1">
      <alignment horizontal="center" vertical="center" shrinkToFit="1"/>
    </xf>
    <xf numFmtId="0" fontId="33" fillId="0" borderId="19" xfId="0" applyFont="1" applyBorder="1" applyAlignment="1">
      <alignment horizontal="center" vertical="center" shrinkToFit="1"/>
    </xf>
    <xf numFmtId="0" fontId="14" fillId="0" borderId="37" xfId="0" applyFont="1" applyBorder="1" applyAlignment="1">
      <alignment horizontal="center" vertical="center" shrinkToFit="1"/>
    </xf>
    <xf numFmtId="0" fontId="14" fillId="0" borderId="38" xfId="0" applyFont="1" applyBorder="1" applyAlignment="1">
      <alignment horizontal="center" vertical="center" shrinkToFit="1"/>
    </xf>
    <xf numFmtId="0" fontId="14" fillId="0" borderId="39" xfId="0" applyFont="1" applyBorder="1" applyAlignment="1">
      <alignment horizontal="center" vertical="center" shrinkToFit="1"/>
    </xf>
    <xf numFmtId="3" fontId="34" fillId="0" borderId="64" xfId="0" applyNumberFormat="1" applyFont="1" applyBorder="1" applyAlignment="1">
      <alignment horizontal="center" vertical="center" shrinkToFit="1"/>
    </xf>
    <xf numFmtId="0" fontId="34" fillId="0" borderId="65" xfId="0" applyFont="1" applyBorder="1" applyAlignment="1">
      <alignment horizontal="center" vertical="center" shrinkToFit="1"/>
    </xf>
    <xf numFmtId="0" fontId="34" fillId="0" borderId="66" xfId="0" applyFont="1" applyBorder="1" applyAlignment="1">
      <alignment horizontal="center" vertical="center" shrinkToFit="1"/>
    </xf>
    <xf numFmtId="0" fontId="11" fillId="0" borderId="68" xfId="0" applyFont="1" applyBorder="1" applyAlignment="1">
      <alignment horizontal="center" vertical="center" shrinkToFit="1"/>
    </xf>
    <xf numFmtId="0" fontId="7" fillId="0" borderId="35" xfId="4" applyFont="1" applyBorder="1" applyAlignment="1" applyProtection="1">
      <alignment horizontal="center" vertical="center" wrapText="1" shrinkToFit="1"/>
    </xf>
    <xf numFmtId="0" fontId="7" fillId="0" borderId="35" xfId="4" applyFont="1" applyBorder="1" applyAlignment="1" applyProtection="1">
      <alignment horizontal="center" vertical="center" shrinkToFit="1"/>
    </xf>
    <xf numFmtId="3" fontId="34" fillId="0" borderId="36" xfId="0" applyNumberFormat="1" applyFont="1" applyBorder="1" applyAlignment="1">
      <alignment horizontal="center" vertical="center" shrinkToFit="1"/>
    </xf>
    <xf numFmtId="0" fontId="34" fillId="0" borderId="36" xfId="0" applyFont="1" applyBorder="1" applyAlignment="1">
      <alignment horizontal="center" vertical="center" shrinkToFit="1"/>
    </xf>
    <xf numFmtId="164" fontId="24" fillId="0" borderId="71" xfId="0" applyNumberFormat="1" applyFont="1" applyBorder="1" applyAlignment="1">
      <alignment horizontal="center" vertical="center" shrinkToFit="1"/>
    </xf>
    <xf numFmtId="0" fontId="23" fillId="0" borderId="68" xfId="0" applyFont="1" applyBorder="1" applyAlignment="1">
      <alignment horizontal="center" vertical="center" shrinkToFit="1"/>
    </xf>
  </cellXfs>
  <cellStyles count="6">
    <cellStyle name="Hyperlink" xfId="2" xr:uid="{00000000-0005-0000-0000-000000000000}"/>
    <cellStyle name="Komma" xfId="1" builtinId="3" customBuiltin="1"/>
    <cellStyle name="Standaard" xfId="0" builtinId="0" customBuiltin="1"/>
    <cellStyle name="Standaard 2" xfId="3" xr:uid="{00000000-0005-0000-0000-000003000000}"/>
    <cellStyle name="Standaard 3" xfId="4" xr:uid="{00000000-0005-0000-0000-000004000000}"/>
    <cellStyle name="Valuta" xfId="5" builtinId="4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ruiden%20Claus\Documents\A%20-%20KRUIDEN%20CLAUS%204.0\Kopie%20van%20Voorraadlijst_Update_28-11-2019_update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rder-&amp;_Afleverbon"/>
      <sheetName val="Voorraadlijst"/>
      <sheetName val="UPDATE"/>
      <sheetName val="Dropdown_Lists"/>
      <sheetName val="Berekeningen"/>
      <sheetName val="Order-&amp; Afleverbon"/>
      <sheetName val="Dropdown Lists"/>
    </sheetNames>
    <sheetDataSet>
      <sheetData sheetId="0"/>
      <sheetData sheetId="1"/>
      <sheetData sheetId="2"/>
      <sheetData sheetId="3">
        <row r="2">
          <cell r="A2" t="str">
            <v>Afhaling</v>
          </cell>
          <cell r="C2" t="str">
            <v>Voormiddag</v>
          </cell>
          <cell r="E2" t="str">
            <v>Geen</v>
          </cell>
          <cell r="G2" t="str">
            <v>Geen</v>
          </cell>
          <cell r="I2" t="str">
            <v>Geen</v>
          </cell>
          <cell r="M2" t="str">
            <v>Geen</v>
          </cell>
          <cell r="R2" t="str">
            <v>Geen</v>
          </cell>
        </row>
        <row r="3">
          <cell r="A3" t="str">
            <v>Levering</v>
          </cell>
          <cell r="C3" t="str">
            <v>Namiddag</v>
          </cell>
          <cell r="E3" t="str">
            <v>DC GEEN Slot of Zegel</v>
          </cell>
          <cell r="G3" t="str">
            <v>Euro</v>
          </cell>
          <cell r="I3" t="str">
            <v>12-Pack Lang (2x6)</v>
          </cell>
          <cell r="M3" t="str">
            <v>Mara-Tray 18-gaats</v>
          </cell>
          <cell r="R3" t="str">
            <v>Per Plant</v>
          </cell>
        </row>
        <row r="4">
          <cell r="E4" t="str">
            <v>CC ZWART Slot en/of Zegel</v>
          </cell>
          <cell r="G4" t="str">
            <v>Wegwerp</v>
          </cell>
          <cell r="I4" t="str">
            <v>12-Pack NMP (3x4)</v>
          </cell>
          <cell r="M4" t="str">
            <v>Veenmanskist Hoog</v>
          </cell>
          <cell r="R4" t="str">
            <v>Per Tray/Kist</v>
          </cell>
        </row>
        <row r="5">
          <cell r="E5" t="str">
            <v>RFID ROOD Slot</v>
          </cell>
          <cell r="I5" t="str">
            <v>6-Pack (2x3)</v>
          </cell>
          <cell r="M5" t="str">
            <v>Veenmanskist Laag</v>
          </cell>
        </row>
        <row r="6">
          <cell r="M6" t="str">
            <v>Veenmanskist Mix</v>
          </cell>
        </row>
      </sheetData>
      <sheetData sheetId="4">
        <row r="5">
          <cell r="C5">
            <v>0</v>
          </cell>
        </row>
      </sheetData>
      <sheetData sheetId="5"/>
      <sheetData sheetId="6">
        <row r="2">
          <cell r="A2" t="str">
            <v>Afhaling</v>
          </cell>
        </row>
      </sheetData>
    </sheetDataSet>
  </externalBook>
</externalLink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83"/>
  <sheetViews>
    <sheetView tabSelected="1" zoomScale="105" zoomScaleNormal="105" workbookViewId="0">
      <selection activeCell="J8" sqref="J8"/>
    </sheetView>
  </sheetViews>
  <sheetFormatPr defaultRowHeight="15" x14ac:dyDescent="0.25"/>
  <cols>
    <col min="1" max="1" width="3.85546875" style="3" customWidth="1"/>
    <col min="2" max="2" width="9.140625" style="3" customWidth="1"/>
    <col min="3" max="3" width="20.28515625" style="3" bestFit="1" customWidth="1"/>
    <col min="4" max="4" width="24" style="3" bestFit="1" customWidth="1"/>
    <col min="5" max="5" width="6.7109375" style="3" customWidth="1"/>
    <col min="6" max="6" width="41.85546875" style="3" customWidth="1"/>
    <col min="7" max="7" width="27.42578125" style="3" customWidth="1"/>
    <col min="8" max="8" width="9.140625" style="3" customWidth="1"/>
    <col min="9" max="16384" width="9.140625" style="3"/>
  </cols>
  <sheetData>
    <row r="1" spans="2:8" ht="22.5" customHeight="1" x14ac:dyDescent="0.25">
      <c r="B1" s="177" t="s">
        <v>601</v>
      </c>
      <c r="C1" s="178"/>
      <c r="D1" s="178"/>
      <c r="E1" s="178"/>
      <c r="F1" s="178"/>
      <c r="G1" s="178"/>
      <c r="H1" s="178"/>
    </row>
    <row r="2" spans="2:8" ht="7.5" customHeight="1" x14ac:dyDescent="0.25">
      <c r="B2" s="4"/>
      <c r="C2" s="5"/>
      <c r="D2" s="6"/>
      <c r="E2" s="6"/>
      <c r="F2" s="6"/>
      <c r="G2" s="5"/>
      <c r="H2" s="7"/>
    </row>
    <row r="3" spans="2:8" ht="26.25" customHeight="1" x14ac:dyDescent="0.25">
      <c r="B3" s="179" t="s">
        <v>600</v>
      </c>
      <c r="C3" s="179"/>
      <c r="D3" s="179"/>
      <c r="E3" s="179"/>
      <c r="F3" s="179"/>
      <c r="G3" s="179"/>
      <c r="H3" s="179"/>
    </row>
    <row r="4" spans="2:8" ht="7.5" customHeight="1" thickBot="1" x14ac:dyDescent="0.3">
      <c r="B4" s="4"/>
      <c r="C4" s="8"/>
      <c r="D4" s="8"/>
      <c r="E4" s="8"/>
      <c r="F4" s="8"/>
      <c r="G4" s="8"/>
      <c r="H4" s="7"/>
    </row>
    <row r="5" spans="2:8" ht="19.5" thickBot="1" x14ac:dyDescent="0.3">
      <c r="B5" s="4"/>
      <c r="C5" s="9" t="s">
        <v>0</v>
      </c>
      <c r="D5" s="180" t="s">
        <v>1</v>
      </c>
      <c r="E5" s="180"/>
      <c r="F5" s="180"/>
      <c r="G5" s="10" t="s">
        <v>2</v>
      </c>
      <c r="H5" s="7"/>
    </row>
    <row r="6" spans="2:8" ht="20.25" customHeight="1" x14ac:dyDescent="0.25">
      <c r="B6" s="4"/>
      <c r="C6" s="5"/>
      <c r="D6" s="5"/>
      <c r="E6" s="5"/>
      <c r="F6" s="5"/>
      <c r="G6" s="196" t="s">
        <v>3</v>
      </c>
      <c r="H6" s="196"/>
    </row>
    <row r="7" spans="2:8" ht="26.25" customHeight="1" x14ac:dyDescent="0.25">
      <c r="B7" s="197" t="s">
        <v>508</v>
      </c>
      <c r="C7" s="197"/>
      <c r="D7" s="197"/>
      <c r="E7" s="197"/>
      <c r="F7" s="197"/>
      <c r="G7" s="198">
        <v>45802</v>
      </c>
      <c r="H7" s="198"/>
    </row>
    <row r="8" spans="2:8" ht="15.75" thickBot="1" x14ac:dyDescent="0.3">
      <c r="B8" s="4"/>
      <c r="C8" s="5"/>
      <c r="D8" s="5"/>
      <c r="E8" s="5"/>
      <c r="F8" s="5"/>
      <c r="G8" s="5"/>
      <c r="H8" s="7"/>
    </row>
    <row r="9" spans="2:8" ht="23.25" customHeight="1" thickBot="1" x14ac:dyDescent="0.3">
      <c r="B9" s="168" t="s">
        <v>4</v>
      </c>
      <c r="C9" s="168"/>
      <c r="D9" s="168"/>
      <c r="E9" s="168"/>
      <c r="F9" s="168"/>
      <c r="G9" s="168"/>
      <c r="H9" s="168"/>
    </row>
    <row r="10" spans="2:8" ht="15.75" thickBot="1" x14ac:dyDescent="0.3">
      <c r="B10" s="11"/>
      <c r="C10" s="6"/>
      <c r="D10" s="6"/>
      <c r="E10" s="6"/>
      <c r="F10" s="6"/>
      <c r="G10" s="6"/>
      <c r="H10" s="12"/>
    </row>
    <row r="11" spans="2:8" ht="22.5" customHeight="1" x14ac:dyDescent="0.25">
      <c r="B11" s="4"/>
      <c r="C11" s="13" t="s">
        <v>5</v>
      </c>
      <c r="D11" s="199"/>
      <c r="E11" s="200"/>
      <c r="F11" s="200"/>
      <c r="G11" s="134"/>
      <c r="H11" s="135"/>
    </row>
    <row r="12" spans="2:8" ht="22.5" customHeight="1" thickBot="1" x14ac:dyDescent="0.3">
      <c r="B12" s="4"/>
      <c r="C12" s="13" t="s">
        <v>509</v>
      </c>
      <c r="D12" s="192"/>
      <c r="E12" s="193"/>
      <c r="F12" s="193"/>
      <c r="G12" s="136"/>
      <c r="H12" s="137"/>
    </row>
    <row r="13" spans="2:8" ht="22.5" customHeight="1" x14ac:dyDescent="0.25">
      <c r="B13" s="4"/>
      <c r="C13" s="13" t="s">
        <v>6</v>
      </c>
      <c r="D13" s="194"/>
      <c r="E13" s="195"/>
      <c r="F13" s="195"/>
      <c r="G13" s="138" t="str">
        <f>D18</f>
        <v>?</v>
      </c>
      <c r="H13" s="139"/>
    </row>
    <row r="14" spans="2:8" ht="22.5" customHeight="1" thickBot="1" x14ac:dyDescent="0.3">
      <c r="B14" s="4"/>
      <c r="C14" s="13" t="s">
        <v>7</v>
      </c>
      <c r="D14" s="132"/>
      <c r="E14" s="133"/>
      <c r="F14" s="133"/>
      <c r="G14" s="140"/>
      <c r="H14" s="141"/>
    </row>
    <row r="15" spans="2:8" ht="22.5" customHeight="1" thickBot="1" x14ac:dyDescent="0.3">
      <c r="B15" s="4"/>
      <c r="C15" s="5"/>
      <c r="D15" s="5"/>
      <c r="E15" s="5"/>
      <c r="F15" s="5"/>
      <c r="G15" s="5"/>
      <c r="H15" s="7"/>
    </row>
    <row r="16" spans="2:8" ht="22.5" customHeight="1" thickBot="1" x14ac:dyDescent="0.3">
      <c r="B16" s="181" t="s">
        <v>516</v>
      </c>
      <c r="C16" s="181"/>
      <c r="D16" s="2" t="s">
        <v>514</v>
      </c>
      <c r="E16" s="14" t="s">
        <v>8</v>
      </c>
      <c r="F16" s="15" t="s">
        <v>9</v>
      </c>
      <c r="G16" s="182" t="str">
        <f>D16</f>
        <v>?</v>
      </c>
      <c r="H16" s="182"/>
    </row>
    <row r="17" spans="2:8" ht="22.5" customHeight="1" thickBot="1" x14ac:dyDescent="0.3">
      <c r="B17" s="181" t="s">
        <v>10</v>
      </c>
      <c r="C17" s="181"/>
      <c r="D17" s="74"/>
      <c r="E17" s="16"/>
      <c r="F17" s="17"/>
      <c r="G17" s="182"/>
      <c r="H17" s="182"/>
    </row>
    <row r="18" spans="2:8" ht="22.5" customHeight="1" thickBot="1" x14ac:dyDescent="0.3">
      <c r="B18" s="181" t="s">
        <v>11</v>
      </c>
      <c r="C18" s="181"/>
      <c r="D18" s="2" t="s">
        <v>514</v>
      </c>
      <c r="E18" s="14" t="s">
        <v>8</v>
      </c>
      <c r="F18" s="15" t="s">
        <v>12</v>
      </c>
      <c r="G18" s="182"/>
      <c r="H18" s="182"/>
    </row>
    <row r="19" spans="2:8" x14ac:dyDescent="0.25">
      <c r="B19" s="4"/>
      <c r="C19" s="5"/>
      <c r="D19" s="5"/>
      <c r="E19" s="5"/>
      <c r="F19" s="5"/>
      <c r="G19" s="5"/>
      <c r="H19" s="7"/>
    </row>
    <row r="20" spans="2:8" ht="18.75" customHeight="1" x14ac:dyDescent="0.25">
      <c r="B20" s="18"/>
      <c r="C20" s="19"/>
      <c r="D20" s="183" t="s">
        <v>13</v>
      </c>
      <c r="E20" s="183"/>
      <c r="F20" s="183"/>
      <c r="G20" s="20" t="s">
        <v>14</v>
      </c>
      <c r="H20" s="7"/>
    </row>
    <row r="21" spans="2:8" ht="22.5" customHeight="1" thickBot="1" x14ac:dyDescent="0.3">
      <c r="B21" s="184" t="s">
        <v>15</v>
      </c>
      <c r="C21" s="184"/>
      <c r="D21" s="185"/>
      <c r="E21" s="186"/>
      <c r="F21" s="187"/>
      <c r="G21" s="75"/>
      <c r="H21" s="7"/>
    </row>
    <row r="22" spans="2:8" ht="22.5" customHeight="1" thickTop="1" x14ac:dyDescent="0.3">
      <c r="B22" s="184"/>
      <c r="C22" s="184"/>
      <c r="D22" s="76"/>
      <c r="E22" s="188"/>
      <c r="F22" s="189"/>
      <c r="G22" s="76"/>
      <c r="H22" s="21" t="s">
        <v>8</v>
      </c>
    </row>
    <row r="23" spans="2:8" ht="18.75" customHeight="1" x14ac:dyDescent="0.25">
      <c r="B23" s="22"/>
      <c r="C23" s="19"/>
      <c r="D23" s="23" t="s">
        <v>16</v>
      </c>
      <c r="E23" s="190" t="s">
        <v>17</v>
      </c>
      <c r="F23" s="191"/>
      <c r="G23" s="23" t="s">
        <v>18</v>
      </c>
      <c r="H23" s="7"/>
    </row>
    <row r="24" spans="2:8" ht="15.75" thickBot="1" x14ac:dyDescent="0.3">
      <c r="B24" s="4"/>
      <c r="C24" s="5"/>
      <c r="D24" s="5"/>
      <c r="E24" s="5"/>
      <c r="F24" s="5"/>
      <c r="G24" s="5"/>
      <c r="H24" s="7"/>
    </row>
    <row r="25" spans="2:8" ht="23.25" customHeight="1" thickBot="1" x14ac:dyDescent="0.3">
      <c r="B25" s="168" t="s">
        <v>19</v>
      </c>
      <c r="C25" s="168"/>
      <c r="D25" s="168"/>
      <c r="E25" s="168"/>
      <c r="F25" s="168"/>
      <c r="G25" s="168"/>
      <c r="H25" s="168"/>
    </row>
    <row r="26" spans="2:8" x14ac:dyDescent="0.25">
      <c r="B26" s="11"/>
      <c r="C26" s="6"/>
      <c r="D26" s="6"/>
      <c r="E26" s="6"/>
      <c r="F26" s="6"/>
      <c r="G26" s="6"/>
      <c r="H26" s="12"/>
    </row>
    <row r="27" spans="2:8" ht="15.75" thickBot="1" x14ac:dyDescent="0.3">
      <c r="B27" s="4"/>
      <c r="C27" s="24"/>
      <c r="D27" s="25" t="s">
        <v>20</v>
      </c>
      <c r="E27" s="26"/>
      <c r="F27" s="27"/>
      <c r="G27" s="24"/>
      <c r="H27" s="7"/>
    </row>
    <row r="28" spans="2:8" ht="22.5" customHeight="1" x14ac:dyDescent="0.25">
      <c r="B28" s="4"/>
      <c r="C28" s="28" t="s">
        <v>21</v>
      </c>
      <c r="D28" s="77" t="s">
        <v>514</v>
      </c>
      <c r="E28" s="29" t="s">
        <v>8</v>
      </c>
      <c r="F28" s="165" t="s">
        <v>9</v>
      </c>
      <c r="G28" s="166" t="s">
        <v>22</v>
      </c>
      <c r="H28" s="166"/>
    </row>
    <row r="29" spans="2:8" ht="22.5" customHeight="1" thickBot="1" x14ac:dyDescent="0.3">
      <c r="B29" s="4"/>
      <c r="C29" s="28" t="s">
        <v>804</v>
      </c>
      <c r="D29" s="77" t="s">
        <v>514</v>
      </c>
      <c r="E29" s="29" t="s">
        <v>8</v>
      </c>
      <c r="F29" s="165"/>
      <c r="G29" s="167"/>
      <c r="H29" s="167"/>
    </row>
    <row r="30" spans="2:8" ht="21" x14ac:dyDescent="0.35">
      <c r="B30" s="4"/>
      <c r="C30" s="24"/>
      <c r="D30" s="24"/>
      <c r="E30" s="24"/>
      <c r="F30" s="30"/>
      <c r="G30" s="31"/>
      <c r="H30" s="32"/>
    </row>
    <row r="31" spans="2:8" ht="21.75" thickBot="1" x14ac:dyDescent="0.4">
      <c r="B31" s="4"/>
      <c r="C31" s="24"/>
      <c r="D31" s="25" t="s">
        <v>23</v>
      </c>
      <c r="E31" s="24"/>
      <c r="F31" s="27"/>
      <c r="G31" s="31"/>
      <c r="H31" s="32"/>
    </row>
    <row r="32" spans="2:8" ht="22.5" customHeight="1" x14ac:dyDescent="0.25">
      <c r="B32" s="4"/>
      <c r="C32" s="28" t="s">
        <v>24</v>
      </c>
      <c r="D32" s="77" t="s">
        <v>25</v>
      </c>
      <c r="E32" s="29" t="s">
        <v>8</v>
      </c>
      <c r="F32" s="165" t="s">
        <v>9</v>
      </c>
      <c r="G32" s="166" t="s">
        <v>26</v>
      </c>
      <c r="H32" s="166"/>
    </row>
    <row r="33" spans="2:10" ht="22.5" customHeight="1" thickBot="1" x14ac:dyDescent="0.3">
      <c r="B33" s="4"/>
      <c r="C33" s="28" t="s">
        <v>27</v>
      </c>
      <c r="D33" s="77" t="s">
        <v>25</v>
      </c>
      <c r="E33" s="29" t="s">
        <v>8</v>
      </c>
      <c r="F33" s="165"/>
      <c r="G33" s="172" t="e">
        <f>CEILING(MAX(#REF!),1)</f>
        <v>#REF!</v>
      </c>
      <c r="H33" s="172"/>
    </row>
    <row r="34" spans="2:10" ht="21.75" thickBot="1" x14ac:dyDescent="0.4">
      <c r="B34" s="4"/>
      <c r="C34" s="24"/>
      <c r="D34" s="24"/>
      <c r="E34" s="24"/>
      <c r="F34" s="30"/>
      <c r="G34" s="31"/>
      <c r="H34" s="32"/>
    </row>
    <row r="35" spans="2:10" ht="22.5" customHeight="1" x14ac:dyDescent="0.25">
      <c r="B35" s="4"/>
      <c r="C35" s="169" t="s">
        <v>28</v>
      </c>
      <c r="D35" s="170" t="s">
        <v>514</v>
      </c>
      <c r="E35" s="171" t="s">
        <v>8</v>
      </c>
      <c r="F35" s="165" t="s">
        <v>9</v>
      </c>
      <c r="G35" s="166" t="s">
        <v>29</v>
      </c>
      <c r="H35" s="166"/>
    </row>
    <row r="36" spans="2:10" ht="22.5" customHeight="1" thickBot="1" x14ac:dyDescent="0.3">
      <c r="B36" s="4"/>
      <c r="C36" s="169"/>
      <c r="D36" s="170"/>
      <c r="E36" s="171"/>
      <c r="F36" s="165"/>
      <c r="G36" s="172"/>
      <c r="H36" s="172"/>
    </row>
    <row r="37" spans="2:10" x14ac:dyDescent="0.25">
      <c r="B37" s="33"/>
      <c r="C37" s="34"/>
      <c r="D37" s="34"/>
      <c r="E37" s="34"/>
      <c r="F37" s="34"/>
      <c r="G37" s="34"/>
      <c r="H37" s="35"/>
    </row>
    <row r="38" spans="2:10" ht="15.75" thickBot="1" x14ac:dyDescent="0.3">
      <c r="B38" s="4"/>
      <c r="C38" s="5"/>
      <c r="D38" s="5"/>
      <c r="E38" s="5"/>
      <c r="F38" s="5"/>
      <c r="G38" s="5"/>
      <c r="H38" s="7"/>
    </row>
    <row r="39" spans="2:10" ht="23.25" customHeight="1" thickBot="1" x14ac:dyDescent="0.3">
      <c r="B39" s="168" t="s">
        <v>30</v>
      </c>
      <c r="C39" s="168"/>
      <c r="D39" s="168"/>
      <c r="E39" s="168"/>
      <c r="F39" s="168"/>
      <c r="G39" s="168"/>
      <c r="H39" s="168"/>
    </row>
    <row r="40" spans="2:10" ht="11.25" customHeight="1" thickBot="1" x14ac:dyDescent="0.3">
      <c r="B40" s="4"/>
      <c r="C40" s="5"/>
      <c r="D40" s="5"/>
      <c r="E40" s="5"/>
      <c r="F40" s="5"/>
      <c r="G40" s="36"/>
      <c r="H40" s="37"/>
    </row>
    <row r="41" spans="2:10" ht="15" customHeight="1" thickBot="1" x14ac:dyDescent="0.3">
      <c r="B41" s="4"/>
      <c r="C41" s="173" t="str">
        <f>D28</f>
        <v>?</v>
      </c>
      <c r="D41" s="173"/>
      <c r="E41" s="5"/>
      <c r="F41" s="174" t="str">
        <f>IF($D$32="geen",$D$33,$D$32)</f>
        <v>geen</v>
      </c>
      <c r="G41" s="174"/>
      <c r="H41" s="7"/>
    </row>
    <row r="42" spans="2:10" ht="15" customHeight="1" thickBot="1" x14ac:dyDescent="0.3">
      <c r="B42" s="38"/>
      <c r="C42" s="173"/>
      <c r="D42" s="173"/>
      <c r="E42" s="39"/>
      <c r="F42" s="174"/>
      <c r="G42" s="174"/>
      <c r="H42" s="7"/>
      <c r="J42" s="40"/>
    </row>
    <row r="43" spans="2:10" ht="11.25" customHeight="1" thickBot="1" x14ac:dyDescent="0.3">
      <c r="B43" s="38"/>
      <c r="C43" s="41"/>
      <c r="D43" s="42"/>
      <c r="E43" s="39"/>
      <c r="F43" s="43"/>
      <c r="G43" s="5"/>
      <c r="H43" s="7"/>
    </row>
    <row r="44" spans="2:10" ht="15" customHeight="1" thickBot="1" x14ac:dyDescent="0.3">
      <c r="B44" s="38"/>
      <c r="C44" s="175" t="s">
        <v>28</v>
      </c>
      <c r="D44" s="175"/>
      <c r="E44" s="175"/>
      <c r="F44" s="176" t="str">
        <f>D35</f>
        <v>?</v>
      </c>
      <c r="G44" s="176"/>
      <c r="H44" s="7"/>
    </row>
    <row r="45" spans="2:10" ht="15" customHeight="1" thickBot="1" x14ac:dyDescent="0.3">
      <c r="B45" s="38"/>
      <c r="C45" s="175"/>
      <c r="D45" s="175"/>
      <c r="E45" s="175"/>
      <c r="F45" s="176"/>
      <c r="G45" s="176"/>
      <c r="H45" s="7"/>
    </row>
    <row r="46" spans="2:10" ht="11.25" customHeight="1" thickBot="1" x14ac:dyDescent="0.3">
      <c r="B46" s="4"/>
      <c r="C46" s="44"/>
      <c r="D46" s="5"/>
      <c r="E46" s="5"/>
      <c r="F46" s="5"/>
      <c r="G46" s="45"/>
      <c r="H46" s="46"/>
    </row>
    <row r="47" spans="2:10" ht="23.25" customHeight="1" thickBot="1" x14ac:dyDescent="0.3">
      <c r="B47" s="168" t="s">
        <v>31</v>
      </c>
      <c r="C47" s="168"/>
      <c r="D47" s="168"/>
      <c r="E47" s="168"/>
      <c r="F47" s="168"/>
      <c r="G47" s="168"/>
      <c r="H47" s="168"/>
    </row>
    <row r="48" spans="2:10" x14ac:dyDescent="0.25">
      <c r="B48" s="4"/>
      <c r="C48" s="47"/>
      <c r="D48" s="5"/>
      <c r="E48" s="5"/>
      <c r="F48" s="5"/>
      <c r="G48" s="5"/>
      <c r="H48" s="7"/>
    </row>
    <row r="49" spans="2:8" ht="18.75" customHeight="1" x14ac:dyDescent="0.25">
      <c r="B49" s="48" t="s">
        <v>32</v>
      </c>
      <c r="C49" s="49" t="s">
        <v>33</v>
      </c>
      <c r="D49" s="164"/>
      <c r="E49" s="164"/>
      <c r="F49" s="164"/>
      <c r="G49" s="50" t="s">
        <v>34</v>
      </c>
      <c r="H49" s="51" t="s">
        <v>32</v>
      </c>
    </row>
    <row r="50" spans="2:8" ht="22.5" customHeight="1" x14ac:dyDescent="0.25">
      <c r="B50" s="52"/>
      <c r="C50" s="53"/>
      <c r="D50" s="152" t="s">
        <v>35</v>
      </c>
      <c r="E50" s="152"/>
      <c r="F50" s="152"/>
      <c r="G50" s="54"/>
      <c r="H50" s="55"/>
    </row>
    <row r="51" spans="2:8" ht="22.5" customHeight="1" x14ac:dyDescent="0.25">
      <c r="B51" s="52"/>
      <c r="C51" s="53"/>
      <c r="D51" s="152" t="s">
        <v>36</v>
      </c>
      <c r="E51" s="152"/>
      <c r="F51" s="152"/>
      <c r="G51" s="54"/>
      <c r="H51" s="55"/>
    </row>
    <row r="52" spans="2:8" ht="22.5" customHeight="1" x14ac:dyDescent="0.25">
      <c r="B52" s="52"/>
      <c r="C52" s="53"/>
      <c r="D52" s="152" t="s">
        <v>37</v>
      </c>
      <c r="E52" s="152"/>
      <c r="F52" s="152"/>
      <c r="G52" s="54"/>
      <c r="H52" s="55"/>
    </row>
    <row r="53" spans="2:8" ht="11.25" customHeight="1" x14ac:dyDescent="0.25">
      <c r="B53" s="56"/>
      <c r="C53" s="41"/>
      <c r="D53" s="151"/>
      <c r="E53" s="151"/>
      <c r="F53" s="151"/>
      <c r="G53" s="24"/>
      <c r="H53" s="57"/>
    </row>
    <row r="54" spans="2:8" ht="22.5" customHeight="1" x14ac:dyDescent="0.25">
      <c r="B54" s="52"/>
      <c r="C54" s="53"/>
      <c r="D54" s="152" t="s">
        <v>510</v>
      </c>
      <c r="E54" s="152"/>
      <c r="F54" s="152"/>
      <c r="G54" s="54"/>
      <c r="H54" s="55"/>
    </row>
    <row r="55" spans="2:8" ht="22.5" customHeight="1" x14ac:dyDescent="0.25">
      <c r="B55" s="52"/>
      <c r="C55" s="53"/>
      <c r="D55" s="152" t="s">
        <v>511</v>
      </c>
      <c r="E55" s="152"/>
      <c r="F55" s="152"/>
      <c r="G55" s="54"/>
      <c r="H55" s="55"/>
    </row>
    <row r="56" spans="2:8" ht="22.5" customHeight="1" x14ac:dyDescent="0.25">
      <c r="B56" s="52"/>
      <c r="C56" s="53"/>
      <c r="D56" s="152" t="s">
        <v>803</v>
      </c>
      <c r="E56" s="152"/>
      <c r="F56" s="152"/>
      <c r="G56" s="54"/>
      <c r="H56" s="55"/>
    </row>
    <row r="57" spans="2:8" ht="11.25" customHeight="1" x14ac:dyDescent="0.25">
      <c r="B57" s="56"/>
      <c r="C57" s="41"/>
      <c r="D57" s="151"/>
      <c r="E57" s="151"/>
      <c r="F57" s="151"/>
      <c r="G57" s="24"/>
      <c r="H57" s="57"/>
    </row>
    <row r="58" spans="2:8" ht="22.5" customHeight="1" x14ac:dyDescent="0.25">
      <c r="B58" s="52"/>
      <c r="C58" s="53"/>
      <c r="D58" s="152" t="s">
        <v>38</v>
      </c>
      <c r="E58" s="152"/>
      <c r="F58" s="152"/>
      <c r="G58" s="54"/>
      <c r="H58" s="55"/>
    </row>
    <row r="59" spans="2:8" ht="11.25" customHeight="1" x14ac:dyDescent="0.25">
      <c r="B59" s="56"/>
      <c r="C59" s="41"/>
      <c r="D59" s="151"/>
      <c r="E59" s="151"/>
      <c r="F59" s="151"/>
      <c r="G59" s="24"/>
      <c r="H59" s="57"/>
    </row>
    <row r="60" spans="2:8" ht="22.5" customHeight="1" x14ac:dyDescent="0.25">
      <c r="B60" s="52"/>
      <c r="C60" s="53"/>
      <c r="D60" s="152" t="s">
        <v>39</v>
      </c>
      <c r="E60" s="152"/>
      <c r="F60" s="152"/>
      <c r="G60" s="54"/>
      <c r="H60" s="55"/>
    </row>
    <row r="61" spans="2:8" ht="11.25" customHeight="1" x14ac:dyDescent="0.25">
      <c r="B61" s="56"/>
      <c r="C61" s="41"/>
      <c r="D61" s="151"/>
      <c r="E61" s="151"/>
      <c r="F61" s="151"/>
      <c r="G61" s="24"/>
      <c r="H61" s="57"/>
    </row>
    <row r="62" spans="2:8" ht="22.5" customHeight="1" x14ac:dyDescent="0.25">
      <c r="B62" s="52"/>
      <c r="C62" s="53"/>
      <c r="D62" s="152" t="s">
        <v>40</v>
      </c>
      <c r="E62" s="152"/>
      <c r="F62" s="152"/>
      <c r="G62" s="54"/>
      <c r="H62" s="55"/>
    </row>
    <row r="63" spans="2:8" ht="15.75" thickBot="1" x14ac:dyDescent="0.3">
      <c r="B63" s="58"/>
      <c r="C63" s="45"/>
      <c r="D63" s="45"/>
      <c r="E63" s="45"/>
      <c r="F63" s="45"/>
      <c r="G63" s="45"/>
      <c r="H63" s="46"/>
    </row>
    <row r="64" spans="2:8" ht="22.5" customHeight="1" thickBot="1" x14ac:dyDescent="0.3">
      <c r="B64" s="59"/>
      <c r="C64" s="59"/>
      <c r="D64" s="59"/>
      <c r="E64" s="59"/>
      <c r="F64" s="59"/>
      <c r="G64" s="59"/>
      <c r="H64" s="59"/>
    </row>
    <row r="65" spans="2:8" ht="22.5" customHeight="1" thickBot="1" x14ac:dyDescent="0.3">
      <c r="B65" s="60"/>
    </row>
    <row r="66" spans="2:8" ht="52.5" customHeight="1" x14ac:dyDescent="0.25">
      <c r="B66" s="61"/>
      <c r="C66" s="142">
        <f>D11</f>
        <v>0</v>
      </c>
      <c r="D66" s="143"/>
      <c r="E66" s="143"/>
      <c r="F66" s="143"/>
      <c r="G66" s="144"/>
      <c r="H66" s="62"/>
    </row>
    <row r="67" spans="2:8" ht="52.5" customHeight="1" x14ac:dyDescent="0.25">
      <c r="B67" s="63"/>
      <c r="C67" s="145"/>
      <c r="D67" s="146"/>
      <c r="E67" s="146"/>
      <c r="F67" s="146"/>
      <c r="G67" s="147"/>
      <c r="H67" s="64"/>
    </row>
    <row r="68" spans="2:8" ht="12.75" customHeight="1" x14ac:dyDescent="0.5">
      <c r="B68" s="63"/>
      <c r="C68" s="65"/>
      <c r="D68" s="65"/>
      <c r="E68" s="65"/>
      <c r="F68" s="65"/>
      <c r="G68" s="65"/>
      <c r="H68" s="64"/>
    </row>
    <row r="69" spans="2:8" ht="28.5" customHeight="1" x14ac:dyDescent="0.25">
      <c r="B69" s="63"/>
      <c r="C69" s="66" t="s">
        <v>41</v>
      </c>
      <c r="D69" s="67">
        <f>D21</f>
        <v>0</v>
      </c>
      <c r="E69" s="68">
        <f>G21</f>
        <v>0</v>
      </c>
      <c r="F69" s="69" t="str">
        <f>CONCATENATE(D22," ",E22)</f>
        <v xml:space="preserve"> </v>
      </c>
      <c r="G69" s="70">
        <f>G22</f>
        <v>0</v>
      </c>
      <c r="H69" s="71"/>
    </row>
    <row r="70" spans="2:8" x14ac:dyDescent="0.25">
      <c r="B70" s="63"/>
      <c r="H70" s="64"/>
    </row>
    <row r="71" spans="2:8" ht="30" customHeight="1" x14ac:dyDescent="0.25">
      <c r="B71" s="63"/>
      <c r="C71" s="153" t="s">
        <v>42</v>
      </c>
      <c r="D71" s="153"/>
      <c r="E71" s="154">
        <f>D17</f>
        <v>0</v>
      </c>
      <c r="F71" s="154"/>
      <c r="G71" s="72" t="str">
        <f>D18</f>
        <v>?</v>
      </c>
      <c r="H71" s="64"/>
    </row>
    <row r="72" spans="2:8" x14ac:dyDescent="0.25">
      <c r="B72" s="63"/>
      <c r="H72" s="64"/>
    </row>
    <row r="73" spans="2:8" ht="21" x14ac:dyDescent="0.25">
      <c r="B73" s="63"/>
      <c r="C73" s="155" t="s">
        <v>43</v>
      </c>
      <c r="D73" s="155"/>
      <c r="E73" s="156">
        <f>D13</f>
        <v>0</v>
      </c>
      <c r="F73" s="156"/>
      <c r="G73" s="73">
        <f>D14</f>
        <v>0</v>
      </c>
      <c r="H73" s="64"/>
    </row>
    <row r="74" spans="2:8" x14ac:dyDescent="0.25">
      <c r="B74" s="63"/>
      <c r="H74" s="64"/>
    </row>
    <row r="75" spans="2:8" ht="15" customHeight="1" x14ac:dyDescent="0.25">
      <c r="B75" s="63"/>
      <c r="C75" s="157" t="s">
        <v>44</v>
      </c>
      <c r="D75" s="157"/>
      <c r="E75" s="157"/>
      <c r="F75" s="157"/>
      <c r="G75" s="157"/>
      <c r="H75" s="64"/>
    </row>
    <row r="76" spans="2:8" ht="15" customHeight="1" x14ac:dyDescent="0.25">
      <c r="B76" s="63"/>
      <c r="C76" s="157"/>
      <c r="D76" s="157"/>
      <c r="E76" s="157"/>
      <c r="F76" s="157"/>
      <c r="G76" s="157"/>
      <c r="H76" s="64"/>
    </row>
    <row r="77" spans="2:8" ht="15" customHeight="1" x14ac:dyDescent="0.25">
      <c r="B77" s="63"/>
      <c r="C77" s="157"/>
      <c r="D77" s="157"/>
      <c r="E77" s="157"/>
      <c r="F77" s="157"/>
      <c r="G77" s="157"/>
      <c r="H77" s="64"/>
    </row>
    <row r="78" spans="2:8" ht="15" customHeight="1" x14ac:dyDescent="0.25">
      <c r="B78" s="63"/>
      <c r="C78" s="157"/>
      <c r="D78" s="157"/>
      <c r="E78" s="157"/>
      <c r="F78" s="157"/>
      <c r="G78" s="157"/>
      <c r="H78" s="64"/>
    </row>
    <row r="79" spans="2:8" ht="15" customHeight="1" x14ac:dyDescent="0.25">
      <c r="B79" s="63"/>
      <c r="C79" s="157"/>
      <c r="D79" s="157"/>
      <c r="E79" s="157"/>
      <c r="F79" s="157"/>
      <c r="G79" s="157"/>
      <c r="H79" s="64"/>
    </row>
    <row r="80" spans="2:8" x14ac:dyDescent="0.25">
      <c r="B80" s="63"/>
      <c r="H80" s="64"/>
    </row>
    <row r="81" spans="2:8" ht="22.5" customHeight="1" x14ac:dyDescent="0.25">
      <c r="B81" s="158" t="s">
        <v>45</v>
      </c>
      <c r="C81" s="159"/>
      <c r="D81" s="159"/>
      <c r="E81" s="159"/>
      <c r="F81" s="159"/>
      <c r="G81" s="159"/>
      <c r="H81" s="160"/>
    </row>
    <row r="82" spans="2:8" ht="22.5" customHeight="1" x14ac:dyDescent="0.25">
      <c r="B82" s="161" t="s">
        <v>515</v>
      </c>
      <c r="C82" s="162"/>
      <c r="D82" s="162"/>
      <c r="E82" s="162"/>
      <c r="F82" s="162"/>
      <c r="G82" s="162"/>
      <c r="H82" s="163"/>
    </row>
    <row r="83" spans="2:8" ht="22.5" customHeight="1" thickBot="1" x14ac:dyDescent="0.3">
      <c r="B83" s="148" t="s">
        <v>488</v>
      </c>
      <c r="C83" s="149"/>
      <c r="D83" s="149"/>
      <c r="E83" s="149"/>
      <c r="F83" s="149"/>
      <c r="G83" s="149"/>
      <c r="H83" s="150"/>
    </row>
  </sheetData>
  <mergeCells count="64">
    <mergeCell ref="D12:F12"/>
    <mergeCell ref="D13:F13"/>
    <mergeCell ref="G6:H6"/>
    <mergeCell ref="B7:F7"/>
    <mergeCell ref="G7:H7"/>
    <mergeCell ref="B9:H9"/>
    <mergeCell ref="D11:F11"/>
    <mergeCell ref="B1:H1"/>
    <mergeCell ref="B3:H3"/>
    <mergeCell ref="D5:F5"/>
    <mergeCell ref="F32:F33"/>
    <mergeCell ref="G32:H32"/>
    <mergeCell ref="G33:H33"/>
    <mergeCell ref="B16:C16"/>
    <mergeCell ref="G16:H18"/>
    <mergeCell ref="B17:C17"/>
    <mergeCell ref="B18:C18"/>
    <mergeCell ref="D20:F20"/>
    <mergeCell ref="B21:C22"/>
    <mergeCell ref="D21:F21"/>
    <mergeCell ref="E22:F22"/>
    <mergeCell ref="E23:F23"/>
    <mergeCell ref="B25:H25"/>
    <mergeCell ref="F28:F29"/>
    <mergeCell ref="G28:H28"/>
    <mergeCell ref="G29:H29"/>
    <mergeCell ref="B47:H47"/>
    <mergeCell ref="C35:C36"/>
    <mergeCell ref="D35:D36"/>
    <mergeCell ref="E35:E36"/>
    <mergeCell ref="F35:F36"/>
    <mergeCell ref="G35:H35"/>
    <mergeCell ref="G36:H36"/>
    <mergeCell ref="B39:H39"/>
    <mergeCell ref="C41:D42"/>
    <mergeCell ref="F41:G42"/>
    <mergeCell ref="C44:E45"/>
    <mergeCell ref="F44:G45"/>
    <mergeCell ref="D55:F55"/>
    <mergeCell ref="D56:F56"/>
    <mergeCell ref="D57:F57"/>
    <mergeCell ref="D58:F58"/>
    <mergeCell ref="D59:F59"/>
    <mergeCell ref="D50:F50"/>
    <mergeCell ref="D51:F51"/>
    <mergeCell ref="D52:F52"/>
    <mergeCell ref="D53:F53"/>
    <mergeCell ref="D54:F54"/>
    <mergeCell ref="D14:F14"/>
    <mergeCell ref="G11:H12"/>
    <mergeCell ref="G13:H14"/>
    <mergeCell ref="C66:G67"/>
    <mergeCell ref="B83:H83"/>
    <mergeCell ref="D61:F61"/>
    <mergeCell ref="D62:F62"/>
    <mergeCell ref="C71:D71"/>
    <mergeCell ref="E71:F71"/>
    <mergeCell ref="C73:D73"/>
    <mergeCell ref="E73:F73"/>
    <mergeCell ref="C75:G79"/>
    <mergeCell ref="B81:H81"/>
    <mergeCell ref="B82:H82"/>
    <mergeCell ref="D60:F60"/>
    <mergeCell ref="D49:F49"/>
  </mergeCells>
  <printOptions horizontalCentered="1"/>
  <pageMargins left="0.19685039370078741" right="0.19685039370078741" top="0.19685039370078741" bottom="0.19685039370078741" header="0" footer="0"/>
  <pageSetup paperSize="9" scale="51" orientation="portrait" horizontalDpi="4294967293" r:id="rId1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 xr:uid="{00000000-0002-0000-0000-000000000000}">
          <x14:formula1>
            <xm:f>Dropdown_update!$E$1:$E$2</xm:f>
          </x14:formula1>
          <xm:sqref>D32</xm:sqref>
        </x14:dataValidation>
        <x14:dataValidation type="list" allowBlank="1" showInputMessage="1" showErrorMessage="1" xr:uid="{00000000-0002-0000-0000-000001000000}">
          <x14:formula1>
            <xm:f>Dropdown_update!$N$1:$N$3</xm:f>
          </x14:formula1>
          <xm:sqref>D29</xm:sqref>
        </x14:dataValidation>
        <x14:dataValidation type="list" allowBlank="1" showInputMessage="1" showErrorMessage="1" xr:uid="{00000000-0002-0000-0000-000002000000}">
          <x14:formula1>
            <xm:f>Dropdown_update!$K$1:$K$4</xm:f>
          </x14:formula1>
          <xm:sqref>D28</xm:sqref>
        </x14:dataValidation>
        <x14:dataValidation type="list" allowBlank="1" showInputMessage="1" showErrorMessage="1" xr:uid="{00000000-0002-0000-0000-000003000000}">
          <x14:formula1>
            <xm:f>Dropdown_update!$G$1:$G$3</xm:f>
          </x14:formula1>
          <xm:sqref>D33</xm:sqref>
        </x14:dataValidation>
        <x14:dataValidation type="list" allowBlank="1" showInputMessage="1" showErrorMessage="1" xr:uid="{00000000-0002-0000-0000-000004000000}">
          <x14:formula1>
            <xm:f>Dropdown_update!$C$1:$C$4</xm:f>
          </x14:formula1>
          <xm:sqref>D18</xm:sqref>
        </x14:dataValidation>
        <x14:dataValidation type="list" allowBlank="1" showInputMessage="1" showErrorMessage="1" xr:uid="{00000000-0002-0000-0000-000005000000}">
          <x14:formula1>
            <xm:f>Dropdown_update!$A$1:$A$3</xm:f>
          </x14:formula1>
          <xm:sqref>D16</xm:sqref>
        </x14:dataValidation>
        <x14:dataValidation type="list" allowBlank="1" showInputMessage="1" showErrorMessage="1" xr:uid="{00000000-0002-0000-0000-000006000000}">
          <x14:formula1>
            <xm:f>Dropdown_update!$P$2:$P$7</xm:f>
          </x14:formula1>
          <xm:sqref>G22</xm:sqref>
        </x14:dataValidation>
        <x14:dataValidation type="list" allowBlank="1" showInputMessage="1" showErrorMessage="1" xr:uid="{00000000-0002-0000-0000-000007000000}">
          <x14:formula1>
            <xm:f>Dropdown_update!$I$1:$I$4</xm:f>
          </x14:formula1>
          <xm:sqref>D35:D36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filterMode="1">
    <pageSetUpPr fitToPage="1"/>
  </sheetPr>
  <dimension ref="A1:S353"/>
  <sheetViews>
    <sheetView topLeftCell="G1" zoomScale="70" zoomScaleNormal="70" workbookViewId="0">
      <pane ySplit="10" topLeftCell="A11" activePane="bottomLeft" state="frozen"/>
      <selection pane="bottomLeft" activeCell="R326" sqref="R326"/>
    </sheetView>
  </sheetViews>
  <sheetFormatPr defaultColWidth="13.28515625" defaultRowHeight="15" x14ac:dyDescent="0.25"/>
  <cols>
    <col min="1" max="1" width="8.42578125" style="3" hidden="1" customWidth="1"/>
    <col min="2" max="2" width="30" style="3" hidden="1" customWidth="1"/>
    <col min="3" max="6" width="18.28515625" style="3" hidden="1" customWidth="1"/>
    <col min="7" max="7" width="125.5703125" style="3" customWidth="1"/>
    <col min="8" max="9" width="14.5703125" style="3" customWidth="1"/>
    <col min="10" max="13" width="13.28515625" style="3" customWidth="1"/>
    <col min="14" max="14" width="12" style="3" customWidth="1"/>
    <col min="15" max="15" width="4.85546875" style="129" hidden="1" customWidth="1"/>
    <col min="16" max="16" width="12" style="3" customWidth="1"/>
    <col min="17" max="17" width="58" style="82" customWidth="1"/>
    <col min="18" max="18" width="13.28515625" style="81" customWidth="1"/>
    <col min="19" max="19" width="13.28515625" style="88" customWidth="1"/>
    <col min="20" max="16384" width="13.28515625" style="3"/>
  </cols>
  <sheetData>
    <row r="1" spans="2:19" ht="57" customHeight="1" thickTop="1" thickBot="1" x14ac:dyDescent="0.3">
      <c r="G1" s="78">
        <f>Orderbon_Klantenfiche!D11</f>
        <v>0</v>
      </c>
      <c r="H1" s="201">
        <f>Orderbon_Klantenfiche!D17</f>
        <v>0</v>
      </c>
      <c r="I1" s="202"/>
      <c r="J1" s="202"/>
      <c r="K1" s="202"/>
      <c r="L1" s="202"/>
      <c r="M1" s="202"/>
      <c r="N1" s="203"/>
      <c r="O1" s="122"/>
      <c r="P1" s="79"/>
      <c r="Q1" s="80" t="str">
        <f>Orderbon_Klantenfiche!D16</f>
        <v>?</v>
      </c>
      <c r="R1" s="204" t="str">
        <f>Orderbon_Klantenfiche!D18</f>
        <v>?</v>
      </c>
      <c r="S1" s="205"/>
    </row>
    <row r="2" spans="2:19" ht="8.25" customHeight="1" thickTop="1" thickBot="1" x14ac:dyDescent="0.3">
      <c r="G2" s="82"/>
      <c r="H2" s="82"/>
      <c r="I2" s="82"/>
      <c r="J2" s="82"/>
      <c r="K2" s="82"/>
      <c r="L2" s="82"/>
      <c r="M2" s="82"/>
      <c r="N2" s="82"/>
      <c r="O2" s="123"/>
      <c r="P2" s="82"/>
      <c r="R2" s="83"/>
      <c r="S2" s="84"/>
    </row>
    <row r="3" spans="2:19" ht="5.25" customHeight="1" thickTop="1" thickBot="1" x14ac:dyDescent="0.3">
      <c r="G3" s="214" t="str">
        <f>Orderbon_Klantenfiche!C41</f>
        <v>?</v>
      </c>
      <c r="H3" s="214" t="str">
        <f>Orderbon_Klantenfiche!F44</f>
        <v>?</v>
      </c>
      <c r="I3" s="214"/>
      <c r="J3" s="214"/>
      <c r="K3" s="214"/>
      <c r="L3" s="214"/>
      <c r="M3" s="214"/>
      <c r="N3" s="228"/>
      <c r="O3" s="124"/>
      <c r="P3" s="206"/>
      <c r="Q3" s="229" t="s">
        <v>437</v>
      </c>
      <c r="R3" s="223"/>
      <c r="S3" s="223"/>
    </row>
    <row r="4" spans="2:19" ht="5.25" customHeight="1" thickTop="1" thickBot="1" x14ac:dyDescent="0.3">
      <c r="G4" s="214"/>
      <c r="H4" s="214"/>
      <c r="I4" s="214"/>
      <c r="J4" s="214"/>
      <c r="K4" s="214"/>
      <c r="L4" s="214"/>
      <c r="M4" s="214"/>
      <c r="N4" s="228"/>
      <c r="O4" s="124"/>
      <c r="P4" s="206"/>
      <c r="Q4" s="229"/>
      <c r="R4" s="223"/>
      <c r="S4" s="223"/>
    </row>
    <row r="5" spans="2:19" ht="42" customHeight="1" thickTop="1" thickBot="1" x14ac:dyDescent="0.3">
      <c r="G5" s="214"/>
      <c r="H5" s="214"/>
      <c r="I5" s="214"/>
      <c r="J5" s="214"/>
      <c r="K5" s="214"/>
      <c r="L5" s="214"/>
      <c r="M5" s="214"/>
      <c r="N5" s="228"/>
      <c r="O5" s="124"/>
      <c r="P5" s="206"/>
      <c r="Q5" s="229"/>
      <c r="R5" s="223"/>
      <c r="S5" s="223"/>
    </row>
    <row r="6" spans="2:19" ht="6.75" customHeight="1" thickTop="1" x14ac:dyDescent="0.25">
      <c r="G6" s="82"/>
      <c r="H6" s="82"/>
      <c r="I6" s="82"/>
      <c r="J6" s="82"/>
      <c r="K6" s="82"/>
      <c r="L6" s="82"/>
      <c r="M6" s="82"/>
      <c r="N6" s="82"/>
      <c r="O6" s="123"/>
      <c r="P6" s="82"/>
      <c r="R6" s="83"/>
      <c r="S6" s="84"/>
    </row>
    <row r="7" spans="2:19" ht="68.25" customHeight="1" x14ac:dyDescent="0.25">
      <c r="G7" s="215" t="str">
        <f>Orderbon_Klantenfiche!F41</f>
        <v>geen</v>
      </c>
      <c r="H7" s="211" t="s">
        <v>688</v>
      </c>
      <c r="I7" s="212"/>
      <c r="J7" s="213"/>
      <c r="K7" s="224" t="s">
        <v>689</v>
      </c>
      <c r="L7" s="225"/>
      <c r="M7" s="225"/>
      <c r="N7" s="225"/>
      <c r="O7" s="125"/>
      <c r="P7" s="85"/>
      <c r="Q7" s="217" t="s">
        <v>599</v>
      </c>
      <c r="R7" s="218"/>
      <c r="S7" s="219"/>
    </row>
    <row r="8" spans="2:19" ht="42.75" customHeight="1" x14ac:dyDescent="0.25">
      <c r="G8" s="216"/>
      <c r="H8" s="99">
        <f>SUM(H11:H353)</f>
        <v>0</v>
      </c>
      <c r="I8" s="99">
        <f>SUM(I11:I353)</f>
        <v>0</v>
      </c>
      <c r="J8" s="99">
        <f>SUM(J11:J353)</f>
        <v>0</v>
      </c>
      <c r="K8" s="226" t="e">
        <f>Orderbon_Klantenfiche!G33</f>
        <v>#REF!</v>
      </c>
      <c r="L8" s="227"/>
      <c r="M8" s="227"/>
      <c r="N8" s="227"/>
      <c r="O8" s="126"/>
      <c r="P8" s="86"/>
      <c r="Q8" s="220">
        <f>Orderbon_Klantenfiche!G36</f>
        <v>0</v>
      </c>
      <c r="R8" s="221"/>
      <c r="S8" s="222"/>
    </row>
    <row r="9" spans="2:19" ht="21" x14ac:dyDescent="0.25">
      <c r="C9" s="87"/>
      <c r="D9" s="87"/>
      <c r="E9" s="87"/>
      <c r="F9" s="87"/>
      <c r="G9" s="207" t="s">
        <v>609</v>
      </c>
      <c r="H9" s="208"/>
      <c r="I9" s="208"/>
      <c r="J9" s="208"/>
      <c r="K9" s="208"/>
      <c r="L9" s="208"/>
      <c r="M9" s="208"/>
      <c r="N9" s="208"/>
      <c r="O9" s="209"/>
      <c r="P9" s="208"/>
      <c r="Q9" s="208"/>
      <c r="R9" s="208"/>
      <c r="S9" s="210"/>
    </row>
    <row r="10" spans="2:19" ht="126.75" customHeight="1" x14ac:dyDescent="0.25">
      <c r="C10" s="89" t="s">
        <v>438</v>
      </c>
      <c r="D10" s="89" t="s">
        <v>439</v>
      </c>
      <c r="E10" s="90" t="s">
        <v>441</v>
      </c>
      <c r="F10" s="89" t="s">
        <v>440</v>
      </c>
      <c r="G10" s="102" t="s">
        <v>442</v>
      </c>
      <c r="H10" s="103" t="s">
        <v>443</v>
      </c>
      <c r="I10" s="91" t="s">
        <v>603</v>
      </c>
      <c r="J10" s="94" t="s">
        <v>444</v>
      </c>
      <c r="K10" s="100" t="s">
        <v>445</v>
      </c>
      <c r="L10" s="92" t="s">
        <v>602</v>
      </c>
      <c r="M10" s="93" t="s">
        <v>690</v>
      </c>
      <c r="N10" s="95" t="s">
        <v>561</v>
      </c>
      <c r="O10" s="127" t="s">
        <v>823</v>
      </c>
      <c r="P10" s="96" t="s">
        <v>595</v>
      </c>
      <c r="Q10" s="97" t="s">
        <v>446</v>
      </c>
      <c r="R10" s="98" t="s">
        <v>447</v>
      </c>
      <c r="S10" s="98" t="s">
        <v>448</v>
      </c>
    </row>
    <row r="11" spans="2:19" ht="48.75" customHeight="1" x14ac:dyDescent="0.25">
      <c r="B11" s="110" t="str">
        <f t="shared" ref="B11:B16" si="0">CONCATENATE(C11," - ",D11," - ",E11," - ",F11)</f>
        <v>PS5 -  - V - R</v>
      </c>
      <c r="C11" s="111" t="s">
        <v>484</v>
      </c>
      <c r="D11" s="111"/>
      <c r="E11" s="111" t="s">
        <v>816</v>
      </c>
      <c r="F11" s="111" t="s">
        <v>817</v>
      </c>
      <c r="G11" s="109" t="s">
        <v>46</v>
      </c>
      <c r="H11" s="107"/>
      <c r="I11" s="108"/>
      <c r="J11" s="107"/>
      <c r="K11" s="108"/>
      <c r="L11" s="107"/>
      <c r="M11" s="108"/>
      <c r="N11" s="104" t="s">
        <v>454</v>
      </c>
      <c r="O11" s="128" t="s">
        <v>802</v>
      </c>
      <c r="P11" s="105" t="s">
        <v>596</v>
      </c>
      <c r="Q11" s="106" t="s">
        <v>202</v>
      </c>
      <c r="R11" s="112" t="s">
        <v>456</v>
      </c>
      <c r="S11" s="101" t="s">
        <v>451</v>
      </c>
    </row>
    <row r="12" spans="2:19" ht="48.75" hidden="1" customHeight="1" x14ac:dyDescent="0.25">
      <c r="B12" s="110" t="str">
        <f t="shared" si="0"/>
        <v xml:space="preserve"> -  -  - </v>
      </c>
      <c r="C12" s="110"/>
      <c r="D12" s="110"/>
      <c r="E12" s="110"/>
      <c r="F12" s="110"/>
      <c r="G12" s="109" t="s">
        <v>47</v>
      </c>
      <c r="H12" s="107"/>
      <c r="I12" s="108"/>
      <c r="J12" s="107"/>
      <c r="K12" s="108"/>
      <c r="L12" s="107"/>
      <c r="M12" s="108"/>
      <c r="N12" s="104" t="s">
        <v>454</v>
      </c>
      <c r="O12" s="121"/>
      <c r="P12" s="105" t="s">
        <v>596</v>
      </c>
      <c r="Q12" s="106" t="s">
        <v>203</v>
      </c>
      <c r="R12" s="112"/>
      <c r="S12" s="101" t="s">
        <v>458</v>
      </c>
    </row>
    <row r="13" spans="2:19" ht="48.75" hidden="1" customHeight="1" x14ac:dyDescent="0.25">
      <c r="B13" s="110" t="str">
        <f t="shared" si="0"/>
        <v xml:space="preserve"> -  -  - </v>
      </c>
      <c r="C13" s="110"/>
      <c r="D13" s="110"/>
      <c r="E13" s="110"/>
      <c r="F13" s="110"/>
      <c r="G13" s="109" t="s">
        <v>499</v>
      </c>
      <c r="H13" s="107"/>
      <c r="I13" s="108"/>
      <c r="J13" s="107"/>
      <c r="K13" s="108"/>
      <c r="L13" s="107"/>
      <c r="M13" s="108"/>
      <c r="N13" s="104" t="s">
        <v>454</v>
      </c>
      <c r="O13" s="121"/>
      <c r="P13" s="105" t="s">
        <v>596</v>
      </c>
      <c r="Q13" s="106" t="s">
        <v>491</v>
      </c>
      <c r="R13" s="112"/>
      <c r="S13" s="101" t="s">
        <v>458</v>
      </c>
    </row>
    <row r="14" spans="2:19" ht="48.75" hidden="1" customHeight="1" x14ac:dyDescent="0.25">
      <c r="B14" s="110" t="str">
        <f t="shared" si="0"/>
        <v>PS6 -  - A - R</v>
      </c>
      <c r="C14" s="112" t="s">
        <v>485</v>
      </c>
      <c r="D14" s="112"/>
      <c r="E14" s="112" t="s">
        <v>452</v>
      </c>
      <c r="F14" s="112" t="s">
        <v>817</v>
      </c>
      <c r="G14" s="109" t="s">
        <v>48</v>
      </c>
      <c r="H14" s="107"/>
      <c r="I14" s="108"/>
      <c r="J14" s="107"/>
      <c r="K14" s="108"/>
      <c r="L14" s="107"/>
      <c r="M14" s="108"/>
      <c r="N14" s="104" t="s">
        <v>454</v>
      </c>
      <c r="O14" s="128" t="s">
        <v>802</v>
      </c>
      <c r="P14" s="105" t="s">
        <v>596</v>
      </c>
      <c r="Q14" s="106" t="s">
        <v>204</v>
      </c>
      <c r="R14" s="112"/>
      <c r="S14" s="101" t="s">
        <v>451</v>
      </c>
    </row>
    <row r="15" spans="2:19" ht="48.75" hidden="1" customHeight="1" x14ac:dyDescent="0.25">
      <c r="B15" s="110" t="str">
        <f t="shared" si="0"/>
        <v>B - 8 - M - L</v>
      </c>
      <c r="C15" s="112" t="s">
        <v>454</v>
      </c>
      <c r="D15" s="112">
        <v>8</v>
      </c>
      <c r="E15" s="112" t="s">
        <v>818</v>
      </c>
      <c r="F15" s="112" t="s">
        <v>819</v>
      </c>
      <c r="G15" s="109" t="s">
        <v>49</v>
      </c>
      <c r="H15" s="107"/>
      <c r="I15" s="108"/>
      <c r="J15" s="107"/>
      <c r="K15" s="108"/>
      <c r="L15" s="107"/>
      <c r="M15" s="108"/>
      <c r="N15" s="104" t="s">
        <v>452</v>
      </c>
      <c r="O15" s="128" t="s">
        <v>802</v>
      </c>
      <c r="P15" s="105" t="s">
        <v>596</v>
      </c>
      <c r="Q15" s="106" t="s">
        <v>205</v>
      </c>
      <c r="R15" s="112"/>
      <c r="S15" s="101" t="s">
        <v>451</v>
      </c>
    </row>
    <row r="16" spans="2:19" ht="48.75" hidden="1" customHeight="1" x14ac:dyDescent="0.25">
      <c r="B16" s="110" t="str">
        <f t="shared" si="0"/>
        <v xml:space="preserve"> -  -  - </v>
      </c>
      <c r="C16" s="110"/>
      <c r="D16" s="110"/>
      <c r="E16" s="110"/>
      <c r="F16" s="110"/>
      <c r="G16" s="109" t="s">
        <v>50</v>
      </c>
      <c r="H16" s="107"/>
      <c r="I16" s="108"/>
      <c r="J16" s="107"/>
      <c r="K16" s="108"/>
      <c r="L16" s="107"/>
      <c r="M16" s="108"/>
      <c r="N16" s="104" t="s">
        <v>454</v>
      </c>
      <c r="O16" s="121" t="s">
        <v>802</v>
      </c>
      <c r="P16" s="105" t="s">
        <v>596</v>
      </c>
      <c r="Q16" s="106" t="s">
        <v>206</v>
      </c>
      <c r="R16" s="112"/>
      <c r="S16" s="101" t="s">
        <v>451</v>
      </c>
    </row>
    <row r="17" spans="2:19" ht="48.75" customHeight="1" x14ac:dyDescent="0.25">
      <c r="B17" s="110"/>
      <c r="C17" s="112" t="s">
        <v>454</v>
      </c>
      <c r="D17" s="112">
        <v>7</v>
      </c>
      <c r="E17" s="112" t="s">
        <v>818</v>
      </c>
      <c r="F17" s="112" t="s">
        <v>817</v>
      </c>
      <c r="G17" s="109" t="s">
        <v>51</v>
      </c>
      <c r="H17" s="107"/>
      <c r="I17" s="108"/>
      <c r="J17" s="107"/>
      <c r="K17" s="108"/>
      <c r="L17" s="107"/>
      <c r="M17" s="108"/>
      <c r="N17" s="104" t="s">
        <v>452</v>
      </c>
      <c r="O17" s="128" t="s">
        <v>802</v>
      </c>
      <c r="P17" s="105" t="s">
        <v>596</v>
      </c>
      <c r="Q17" s="106" t="s">
        <v>207</v>
      </c>
      <c r="R17" s="112" t="s">
        <v>456</v>
      </c>
      <c r="S17" s="101" t="s">
        <v>451</v>
      </c>
    </row>
    <row r="18" spans="2:19" ht="48.75" hidden="1" customHeight="1" x14ac:dyDescent="0.25">
      <c r="B18" s="110" t="str">
        <f t="shared" ref="B18:B49" si="1">CONCATENATE(C18," - ",D18," - ",E18," - ",F18)</f>
        <v>B - 8 - V - R</v>
      </c>
      <c r="C18" s="112" t="s">
        <v>454</v>
      </c>
      <c r="D18" s="112">
        <v>8</v>
      </c>
      <c r="E18" s="112" t="s">
        <v>816</v>
      </c>
      <c r="F18" s="112" t="s">
        <v>817</v>
      </c>
      <c r="G18" s="109" t="s">
        <v>698</v>
      </c>
      <c r="H18" s="107"/>
      <c r="I18" s="108"/>
      <c r="J18" s="107"/>
      <c r="K18" s="108"/>
      <c r="L18" s="107"/>
      <c r="M18" s="108"/>
      <c r="N18" s="104" t="s">
        <v>454</v>
      </c>
      <c r="O18" s="128" t="s">
        <v>802</v>
      </c>
      <c r="P18" s="105" t="s">
        <v>596</v>
      </c>
      <c r="Q18" s="106" t="s">
        <v>761</v>
      </c>
      <c r="R18" s="112"/>
      <c r="S18" s="101" t="s">
        <v>451</v>
      </c>
    </row>
    <row r="19" spans="2:19" ht="48.75" customHeight="1" x14ac:dyDescent="0.25">
      <c r="B19" s="110" t="str">
        <f t="shared" si="1"/>
        <v>PS6 -  - M - L</v>
      </c>
      <c r="C19" s="111" t="s">
        <v>485</v>
      </c>
      <c r="D19" s="111"/>
      <c r="E19" s="111" t="s">
        <v>818</v>
      </c>
      <c r="F19" s="111" t="s">
        <v>819</v>
      </c>
      <c r="G19" s="109" t="s">
        <v>52</v>
      </c>
      <c r="H19" s="107"/>
      <c r="I19" s="108"/>
      <c r="J19" s="107"/>
      <c r="K19" s="108"/>
      <c r="L19" s="107"/>
      <c r="M19" s="108"/>
      <c r="N19" s="104" t="s">
        <v>454</v>
      </c>
      <c r="O19" s="128" t="s">
        <v>802</v>
      </c>
      <c r="P19" s="105" t="s">
        <v>596</v>
      </c>
      <c r="Q19" s="106" t="s">
        <v>208</v>
      </c>
      <c r="R19" s="112" t="s">
        <v>456</v>
      </c>
      <c r="S19" s="101" t="s">
        <v>451</v>
      </c>
    </row>
    <row r="20" spans="2:19" ht="48.75" customHeight="1" x14ac:dyDescent="0.25">
      <c r="B20" s="110" t="str">
        <f t="shared" si="1"/>
        <v>PS6 -  - V - R</v>
      </c>
      <c r="C20" s="111" t="s">
        <v>485</v>
      </c>
      <c r="D20" s="111"/>
      <c r="E20" s="111" t="s">
        <v>816</v>
      </c>
      <c r="F20" s="111" t="s">
        <v>817</v>
      </c>
      <c r="G20" s="109" t="s">
        <v>53</v>
      </c>
      <c r="H20" s="107"/>
      <c r="I20" s="108"/>
      <c r="J20" s="107"/>
      <c r="K20" s="108"/>
      <c r="L20" s="107"/>
      <c r="M20" s="108"/>
      <c r="N20" s="104" t="s">
        <v>454</v>
      </c>
      <c r="O20" s="128" t="s">
        <v>802</v>
      </c>
      <c r="P20" s="105" t="s">
        <v>596</v>
      </c>
      <c r="Q20" s="106" t="s">
        <v>209</v>
      </c>
      <c r="R20" s="112" t="s">
        <v>456</v>
      </c>
      <c r="S20" s="101" t="s">
        <v>451</v>
      </c>
    </row>
    <row r="21" spans="2:19" ht="48.75" hidden="1" customHeight="1" x14ac:dyDescent="0.25">
      <c r="B21" s="110" t="str">
        <f t="shared" si="1"/>
        <v>PS7 -  - A - R</v>
      </c>
      <c r="C21" s="111" t="s">
        <v>686</v>
      </c>
      <c r="D21" s="111"/>
      <c r="E21" s="111" t="s">
        <v>452</v>
      </c>
      <c r="F21" s="111" t="s">
        <v>817</v>
      </c>
      <c r="G21" s="109" t="s">
        <v>54</v>
      </c>
      <c r="H21" s="107"/>
      <c r="I21" s="108"/>
      <c r="J21" s="107"/>
      <c r="K21" s="108"/>
      <c r="L21" s="107"/>
      <c r="M21" s="108"/>
      <c r="N21" s="104" t="s">
        <v>454</v>
      </c>
      <c r="O21" s="128" t="s">
        <v>802</v>
      </c>
      <c r="P21" s="105" t="s">
        <v>596</v>
      </c>
      <c r="Q21" s="106" t="s">
        <v>210</v>
      </c>
      <c r="R21" s="112"/>
      <c r="S21" s="101" t="s">
        <v>451</v>
      </c>
    </row>
    <row r="22" spans="2:19" ht="48.75" hidden="1" customHeight="1" x14ac:dyDescent="0.25">
      <c r="B22" s="110" t="str">
        <f t="shared" si="1"/>
        <v xml:space="preserve">B -  -  - </v>
      </c>
      <c r="C22" s="111" t="s">
        <v>454</v>
      </c>
      <c r="D22" s="111"/>
      <c r="E22" s="111"/>
      <c r="F22" s="111"/>
      <c r="G22" s="109" t="s">
        <v>55</v>
      </c>
      <c r="H22" s="107"/>
      <c r="I22" s="108"/>
      <c r="J22" s="107"/>
      <c r="K22" s="108"/>
      <c r="L22" s="107"/>
      <c r="M22" s="108"/>
      <c r="N22" s="104" t="s">
        <v>454</v>
      </c>
      <c r="O22" s="128" t="s">
        <v>802</v>
      </c>
      <c r="P22" s="105" t="s">
        <v>596</v>
      </c>
      <c r="Q22" s="106" t="s">
        <v>211</v>
      </c>
      <c r="R22" s="112"/>
      <c r="S22" s="101" t="s">
        <v>451</v>
      </c>
    </row>
    <row r="23" spans="2:19" ht="48.75" customHeight="1" x14ac:dyDescent="0.25">
      <c r="B23" s="110" t="str">
        <f t="shared" si="1"/>
        <v>PS3 -  - V - R</v>
      </c>
      <c r="C23" s="112" t="s">
        <v>482</v>
      </c>
      <c r="D23" s="112"/>
      <c r="E23" s="112" t="s">
        <v>816</v>
      </c>
      <c r="F23" s="112" t="s">
        <v>817</v>
      </c>
      <c r="G23" s="109" t="s">
        <v>611</v>
      </c>
      <c r="H23" s="107"/>
      <c r="I23" s="108"/>
      <c r="J23" s="107"/>
      <c r="K23" s="108"/>
      <c r="L23" s="107"/>
      <c r="M23" s="108"/>
      <c r="N23" s="104" t="s">
        <v>449</v>
      </c>
      <c r="O23" s="128" t="s">
        <v>802</v>
      </c>
      <c r="P23" s="105" t="s">
        <v>596</v>
      </c>
      <c r="Q23" s="106" t="s">
        <v>212</v>
      </c>
      <c r="R23" s="112" t="s">
        <v>456</v>
      </c>
      <c r="S23" s="101" t="s">
        <v>451</v>
      </c>
    </row>
    <row r="24" spans="2:19" ht="48.75" customHeight="1" x14ac:dyDescent="0.25">
      <c r="B24" s="110" t="str">
        <f t="shared" si="1"/>
        <v>PS3 -  - A - R</v>
      </c>
      <c r="C24" s="112" t="s">
        <v>482</v>
      </c>
      <c r="D24" s="112"/>
      <c r="E24" s="112" t="s">
        <v>452</v>
      </c>
      <c r="F24" s="112" t="s">
        <v>817</v>
      </c>
      <c r="G24" s="109" t="s">
        <v>612</v>
      </c>
      <c r="H24" s="107"/>
      <c r="I24" s="108"/>
      <c r="J24" s="107"/>
      <c r="K24" s="108"/>
      <c r="L24" s="107"/>
      <c r="M24" s="108"/>
      <c r="N24" s="104" t="s">
        <v>449</v>
      </c>
      <c r="O24" s="128" t="s">
        <v>802</v>
      </c>
      <c r="P24" s="105" t="s">
        <v>596</v>
      </c>
      <c r="Q24" s="106" t="s">
        <v>213</v>
      </c>
      <c r="R24" s="112" t="s">
        <v>456</v>
      </c>
      <c r="S24" s="101" t="s">
        <v>451</v>
      </c>
    </row>
    <row r="25" spans="2:19" ht="48.75" customHeight="1" x14ac:dyDescent="0.25">
      <c r="B25" s="110" t="str">
        <f t="shared" si="1"/>
        <v>PS7 -  - M - L</v>
      </c>
      <c r="C25" s="111" t="s">
        <v>686</v>
      </c>
      <c r="D25" s="111"/>
      <c r="E25" s="111" t="s">
        <v>818</v>
      </c>
      <c r="F25" s="111" t="s">
        <v>819</v>
      </c>
      <c r="G25" s="109" t="s">
        <v>56</v>
      </c>
      <c r="H25" s="107"/>
      <c r="I25" s="108"/>
      <c r="J25" s="107"/>
      <c r="K25" s="108"/>
      <c r="L25" s="107"/>
      <c r="M25" s="108"/>
      <c r="N25" s="104" t="s">
        <v>454</v>
      </c>
      <c r="O25" s="128" t="s">
        <v>802</v>
      </c>
      <c r="P25" s="105" t="s">
        <v>596</v>
      </c>
      <c r="Q25" s="106" t="s">
        <v>214</v>
      </c>
      <c r="R25" s="112" t="s">
        <v>456</v>
      </c>
      <c r="S25" s="101" t="s">
        <v>451</v>
      </c>
    </row>
    <row r="26" spans="2:19" ht="48.75" customHeight="1" x14ac:dyDescent="0.25">
      <c r="B26" s="110" t="str">
        <f t="shared" si="1"/>
        <v>PS5 -  - M - L</v>
      </c>
      <c r="C26" s="111" t="s">
        <v>484</v>
      </c>
      <c r="D26" s="111"/>
      <c r="E26" s="111" t="s">
        <v>818</v>
      </c>
      <c r="F26" s="111" t="s">
        <v>819</v>
      </c>
      <c r="G26" s="109" t="s">
        <v>57</v>
      </c>
      <c r="H26" s="107"/>
      <c r="I26" s="108"/>
      <c r="J26" s="107"/>
      <c r="K26" s="108"/>
      <c r="L26" s="107"/>
      <c r="M26" s="108"/>
      <c r="N26" s="104" t="s">
        <v>454</v>
      </c>
      <c r="O26" s="128" t="s">
        <v>802</v>
      </c>
      <c r="P26" s="105" t="s">
        <v>596</v>
      </c>
      <c r="Q26" s="106" t="s">
        <v>215</v>
      </c>
      <c r="R26" s="112" t="s">
        <v>456</v>
      </c>
      <c r="S26" s="101" t="s">
        <v>451</v>
      </c>
    </row>
    <row r="27" spans="2:19" ht="48.75" customHeight="1" x14ac:dyDescent="0.25">
      <c r="B27" s="110" t="str">
        <f t="shared" si="1"/>
        <v>B - 11 - M - R</v>
      </c>
      <c r="C27" s="111" t="s">
        <v>454</v>
      </c>
      <c r="D27" s="111">
        <v>11</v>
      </c>
      <c r="E27" s="111" t="s">
        <v>818</v>
      </c>
      <c r="F27" s="111" t="s">
        <v>817</v>
      </c>
      <c r="G27" s="109" t="s">
        <v>699</v>
      </c>
      <c r="H27" s="107"/>
      <c r="I27" s="108"/>
      <c r="J27" s="107"/>
      <c r="K27" s="108"/>
      <c r="L27" s="107"/>
      <c r="M27" s="108"/>
      <c r="N27" s="104" t="s">
        <v>449</v>
      </c>
      <c r="O27" s="128"/>
      <c r="P27" s="105" t="s">
        <v>596</v>
      </c>
      <c r="Q27" s="106" t="s">
        <v>216</v>
      </c>
      <c r="R27" s="112" t="s">
        <v>460</v>
      </c>
      <c r="S27" s="101" t="s">
        <v>451</v>
      </c>
    </row>
    <row r="28" spans="2:19" ht="48.75" customHeight="1" x14ac:dyDescent="0.25">
      <c r="B28" s="110" t="str">
        <f t="shared" si="1"/>
        <v>PS2 -  - A - L</v>
      </c>
      <c r="C28" s="112" t="s">
        <v>480</v>
      </c>
      <c r="D28" s="112"/>
      <c r="E28" s="112" t="s">
        <v>452</v>
      </c>
      <c r="F28" s="112" t="s">
        <v>819</v>
      </c>
      <c r="G28" s="109" t="s">
        <v>58</v>
      </c>
      <c r="H28" s="107"/>
      <c r="I28" s="108"/>
      <c r="J28" s="107"/>
      <c r="K28" s="108"/>
      <c r="L28" s="107"/>
      <c r="M28" s="108"/>
      <c r="N28" s="104" t="s">
        <v>452</v>
      </c>
      <c r="O28" s="128"/>
      <c r="P28" s="105" t="s">
        <v>596</v>
      </c>
      <c r="Q28" s="106" t="s">
        <v>217</v>
      </c>
      <c r="R28" s="112" t="s">
        <v>456</v>
      </c>
      <c r="S28" s="101" t="s">
        <v>451</v>
      </c>
    </row>
    <row r="29" spans="2:19" ht="48.75" customHeight="1" x14ac:dyDescent="0.25">
      <c r="B29" s="110" t="str">
        <f t="shared" si="1"/>
        <v>S1 - 2 - M - R</v>
      </c>
      <c r="C29" s="112" t="s">
        <v>469</v>
      </c>
      <c r="D29" s="112">
        <v>2</v>
      </c>
      <c r="E29" s="112" t="s">
        <v>818</v>
      </c>
      <c r="F29" s="112" t="s">
        <v>817</v>
      </c>
      <c r="G29" s="109" t="s">
        <v>700</v>
      </c>
      <c r="H29" s="107"/>
      <c r="I29" s="108"/>
      <c r="J29" s="107"/>
      <c r="K29" s="108"/>
      <c r="L29" s="107"/>
      <c r="M29" s="108"/>
      <c r="N29" s="104" t="s">
        <v>454</v>
      </c>
      <c r="O29" s="121"/>
      <c r="P29" s="105" t="s">
        <v>596</v>
      </c>
      <c r="Q29" s="106" t="s">
        <v>762</v>
      </c>
      <c r="R29" s="112" t="s">
        <v>450</v>
      </c>
      <c r="S29" s="101" t="s">
        <v>451</v>
      </c>
    </row>
    <row r="30" spans="2:19" ht="48.75" customHeight="1" x14ac:dyDescent="0.25">
      <c r="B30" s="110" t="str">
        <f t="shared" si="1"/>
        <v>B - 13 - V - L</v>
      </c>
      <c r="C30" s="111" t="s">
        <v>454</v>
      </c>
      <c r="D30" s="111">
        <v>13</v>
      </c>
      <c r="E30" s="111" t="s">
        <v>816</v>
      </c>
      <c r="F30" s="111" t="s">
        <v>819</v>
      </c>
      <c r="G30" s="109" t="s">
        <v>59</v>
      </c>
      <c r="H30" s="107"/>
      <c r="I30" s="108"/>
      <c r="J30" s="107"/>
      <c r="K30" s="108"/>
      <c r="L30" s="107"/>
      <c r="M30" s="108"/>
      <c r="N30" s="104" t="s">
        <v>455</v>
      </c>
      <c r="O30" s="128" t="s">
        <v>802</v>
      </c>
      <c r="P30" s="105" t="s">
        <v>596</v>
      </c>
      <c r="Q30" s="106" t="s">
        <v>486</v>
      </c>
      <c r="R30" s="112" t="s">
        <v>456</v>
      </c>
      <c r="S30" s="101" t="s">
        <v>451</v>
      </c>
    </row>
    <row r="31" spans="2:19" ht="48.75" customHeight="1" x14ac:dyDescent="0.25">
      <c r="B31" s="110" t="str">
        <f t="shared" si="1"/>
        <v>B - 9 - V - L</v>
      </c>
      <c r="C31" s="111" t="s">
        <v>454</v>
      </c>
      <c r="D31" s="111">
        <v>9</v>
      </c>
      <c r="E31" s="111" t="s">
        <v>816</v>
      </c>
      <c r="F31" s="111" t="s">
        <v>819</v>
      </c>
      <c r="G31" s="109" t="s">
        <v>517</v>
      </c>
      <c r="H31" s="107"/>
      <c r="I31" s="108"/>
      <c r="J31" s="107"/>
      <c r="K31" s="108"/>
      <c r="L31" s="107"/>
      <c r="M31" s="108"/>
      <c r="N31" s="104" t="s">
        <v>455</v>
      </c>
      <c r="O31" s="128" t="s">
        <v>802</v>
      </c>
      <c r="P31" s="105" t="s">
        <v>596</v>
      </c>
      <c r="Q31" s="106" t="s">
        <v>496</v>
      </c>
      <c r="R31" s="112" t="s">
        <v>456</v>
      </c>
      <c r="S31" s="101" t="s">
        <v>451</v>
      </c>
    </row>
    <row r="32" spans="2:19" ht="48.75" hidden="1" customHeight="1" x14ac:dyDescent="0.25">
      <c r="B32" s="110" t="str">
        <f t="shared" si="1"/>
        <v>S1 - 2 - A - L</v>
      </c>
      <c r="C32" s="112" t="s">
        <v>469</v>
      </c>
      <c r="D32" s="112">
        <v>2</v>
      </c>
      <c r="E32" s="112" t="s">
        <v>452</v>
      </c>
      <c r="F32" s="112" t="s">
        <v>819</v>
      </c>
      <c r="G32" s="109" t="s">
        <v>60</v>
      </c>
      <c r="H32" s="107"/>
      <c r="I32" s="108"/>
      <c r="J32" s="107"/>
      <c r="K32" s="108"/>
      <c r="L32" s="107"/>
      <c r="M32" s="108"/>
      <c r="N32" s="104" t="s">
        <v>455</v>
      </c>
      <c r="O32" s="128"/>
      <c r="P32" s="105" t="s">
        <v>596</v>
      </c>
      <c r="Q32" s="106" t="s">
        <v>218</v>
      </c>
      <c r="R32" s="112"/>
      <c r="S32" s="101" t="s">
        <v>451</v>
      </c>
    </row>
    <row r="33" spans="2:19" ht="48.75" hidden="1" customHeight="1" x14ac:dyDescent="0.25">
      <c r="B33" s="110" t="str">
        <f t="shared" si="1"/>
        <v>PS2 -  - A - R</v>
      </c>
      <c r="C33" s="112" t="s">
        <v>480</v>
      </c>
      <c r="D33" s="112"/>
      <c r="E33" s="112" t="s">
        <v>452</v>
      </c>
      <c r="F33" s="112" t="s">
        <v>817</v>
      </c>
      <c r="G33" s="109" t="s">
        <v>518</v>
      </c>
      <c r="H33" s="107"/>
      <c r="I33" s="108"/>
      <c r="J33" s="107"/>
      <c r="K33" s="108"/>
      <c r="L33" s="107"/>
      <c r="M33" s="108"/>
      <c r="N33" s="104" t="s">
        <v>454</v>
      </c>
      <c r="O33" s="128"/>
      <c r="P33" s="105" t="s">
        <v>596</v>
      </c>
      <c r="Q33" s="106" t="s">
        <v>673</v>
      </c>
      <c r="R33" s="112"/>
      <c r="S33" s="101" t="s">
        <v>451</v>
      </c>
    </row>
    <row r="34" spans="2:19" ht="48.75" customHeight="1" x14ac:dyDescent="0.25">
      <c r="B34" s="110" t="str">
        <f t="shared" si="1"/>
        <v>PS3 -  - A - L</v>
      </c>
      <c r="C34" s="112" t="s">
        <v>482</v>
      </c>
      <c r="D34" s="112"/>
      <c r="E34" s="112" t="s">
        <v>452</v>
      </c>
      <c r="F34" s="112" t="s">
        <v>819</v>
      </c>
      <c r="G34" s="109" t="s">
        <v>61</v>
      </c>
      <c r="H34" s="107"/>
      <c r="I34" s="108"/>
      <c r="J34" s="107"/>
      <c r="K34" s="108"/>
      <c r="L34" s="107"/>
      <c r="M34" s="108"/>
      <c r="N34" s="104" t="s">
        <v>452</v>
      </c>
      <c r="O34" s="128" t="s">
        <v>802</v>
      </c>
      <c r="P34" s="105" t="s">
        <v>596</v>
      </c>
      <c r="Q34" s="106" t="s">
        <v>219</v>
      </c>
      <c r="R34" s="112" t="s">
        <v>456</v>
      </c>
      <c r="S34" s="101" t="s">
        <v>451</v>
      </c>
    </row>
    <row r="35" spans="2:19" ht="48.75" customHeight="1" x14ac:dyDescent="0.25">
      <c r="B35" s="110" t="str">
        <f t="shared" si="1"/>
        <v>PS3 -  - A - L</v>
      </c>
      <c r="C35" s="112" t="s">
        <v>482</v>
      </c>
      <c r="D35" s="112"/>
      <c r="E35" s="112" t="s">
        <v>452</v>
      </c>
      <c r="F35" s="112" t="s">
        <v>819</v>
      </c>
      <c r="G35" s="109" t="s">
        <v>62</v>
      </c>
      <c r="H35" s="107"/>
      <c r="I35" s="108"/>
      <c r="J35" s="107"/>
      <c r="K35" s="108"/>
      <c r="L35" s="107"/>
      <c r="M35" s="108"/>
      <c r="N35" s="104" t="s">
        <v>452</v>
      </c>
      <c r="O35" s="128" t="s">
        <v>802</v>
      </c>
      <c r="P35" s="105" t="s">
        <v>596</v>
      </c>
      <c r="Q35" s="106" t="s">
        <v>220</v>
      </c>
      <c r="R35" s="112" t="s">
        <v>456</v>
      </c>
      <c r="S35" s="101" t="s">
        <v>451</v>
      </c>
    </row>
    <row r="36" spans="2:19" ht="48.75" hidden="1" customHeight="1" x14ac:dyDescent="0.25">
      <c r="B36" s="110" t="str">
        <f t="shared" si="1"/>
        <v>PS7 -  - A - L</v>
      </c>
      <c r="C36" s="112" t="s">
        <v>686</v>
      </c>
      <c r="D36" s="112"/>
      <c r="E36" s="112" t="s">
        <v>452</v>
      </c>
      <c r="F36" s="112" t="s">
        <v>819</v>
      </c>
      <c r="G36" s="109" t="s">
        <v>63</v>
      </c>
      <c r="H36" s="107"/>
      <c r="I36" s="108"/>
      <c r="J36" s="107"/>
      <c r="K36" s="108"/>
      <c r="L36" s="107"/>
      <c r="M36" s="108"/>
      <c r="N36" s="104" t="s">
        <v>454</v>
      </c>
      <c r="O36" s="128" t="s">
        <v>802</v>
      </c>
      <c r="P36" s="105" t="s">
        <v>596</v>
      </c>
      <c r="Q36" s="106" t="s">
        <v>221</v>
      </c>
      <c r="R36" s="112"/>
      <c r="S36" s="101" t="s">
        <v>451</v>
      </c>
    </row>
    <row r="37" spans="2:19" ht="48.75" hidden="1" customHeight="1" x14ac:dyDescent="0.25">
      <c r="B37" s="110" t="str">
        <f t="shared" si="1"/>
        <v>PS3 -  - A - R</v>
      </c>
      <c r="C37" s="112" t="s">
        <v>482</v>
      </c>
      <c r="D37" s="112"/>
      <c r="E37" s="112" t="s">
        <v>452</v>
      </c>
      <c r="F37" s="112" t="s">
        <v>817</v>
      </c>
      <c r="G37" s="109" t="s">
        <v>64</v>
      </c>
      <c r="H37" s="107"/>
      <c r="I37" s="108"/>
      <c r="J37" s="107"/>
      <c r="K37" s="108"/>
      <c r="L37" s="107"/>
      <c r="M37" s="108"/>
      <c r="N37" s="104" t="s">
        <v>452</v>
      </c>
      <c r="O37" s="128"/>
      <c r="P37" s="105" t="s">
        <v>596</v>
      </c>
      <c r="Q37" s="106" t="s">
        <v>222</v>
      </c>
      <c r="R37" s="112"/>
      <c r="S37" s="101" t="s">
        <v>451</v>
      </c>
    </row>
    <row r="38" spans="2:19" ht="48.75" hidden="1" customHeight="1" x14ac:dyDescent="0.25">
      <c r="B38" s="110" t="str">
        <f t="shared" si="1"/>
        <v xml:space="preserve"> -  -  - </v>
      </c>
      <c r="C38" s="110"/>
      <c r="D38" s="110"/>
      <c r="E38" s="110"/>
      <c r="F38" s="110"/>
      <c r="G38" s="109" t="s">
        <v>701</v>
      </c>
      <c r="H38" s="107"/>
      <c r="I38" s="108"/>
      <c r="J38" s="107"/>
      <c r="K38" s="108"/>
      <c r="L38" s="107"/>
      <c r="M38" s="108"/>
      <c r="N38" s="104" t="s">
        <v>454</v>
      </c>
      <c r="O38" s="121"/>
      <c r="P38" s="105" t="s">
        <v>596</v>
      </c>
      <c r="Q38" s="106" t="s">
        <v>763</v>
      </c>
      <c r="R38" s="112"/>
      <c r="S38" s="101" t="s">
        <v>451</v>
      </c>
    </row>
    <row r="39" spans="2:19" ht="48.75" hidden="1" customHeight="1" x14ac:dyDescent="0.25">
      <c r="B39" s="110" t="str">
        <f t="shared" si="1"/>
        <v>PS5 -  - M - L</v>
      </c>
      <c r="C39" s="111" t="s">
        <v>484</v>
      </c>
      <c r="D39" s="111"/>
      <c r="E39" s="111" t="s">
        <v>818</v>
      </c>
      <c r="F39" s="111" t="s">
        <v>819</v>
      </c>
      <c r="G39" s="109" t="s">
        <v>65</v>
      </c>
      <c r="H39" s="107"/>
      <c r="I39" s="108"/>
      <c r="J39" s="107"/>
      <c r="K39" s="108"/>
      <c r="L39" s="107"/>
      <c r="M39" s="108"/>
      <c r="N39" s="104" t="s">
        <v>449</v>
      </c>
      <c r="O39" s="128"/>
      <c r="P39" s="105" t="s">
        <v>596</v>
      </c>
      <c r="Q39" s="106" t="s">
        <v>223</v>
      </c>
      <c r="R39" s="112"/>
      <c r="S39" s="101" t="s">
        <v>451</v>
      </c>
    </row>
    <row r="40" spans="2:19" ht="48.75" hidden="1" customHeight="1" x14ac:dyDescent="0.25">
      <c r="B40" s="110" t="str">
        <f t="shared" si="1"/>
        <v xml:space="preserve"> -  -  - </v>
      </c>
      <c r="C40" s="110"/>
      <c r="D40" s="110"/>
      <c r="E40" s="110"/>
      <c r="F40" s="110"/>
      <c r="G40" s="109" t="s">
        <v>519</v>
      </c>
      <c r="H40" s="107"/>
      <c r="I40" s="108"/>
      <c r="J40" s="107"/>
      <c r="K40" s="108"/>
      <c r="L40" s="107"/>
      <c r="M40" s="108"/>
      <c r="N40" s="104" t="s">
        <v>454</v>
      </c>
      <c r="O40" s="121"/>
      <c r="P40" s="105" t="s">
        <v>596</v>
      </c>
      <c r="Q40" s="106" t="s">
        <v>224</v>
      </c>
      <c r="R40" s="112"/>
      <c r="S40" s="101" t="s">
        <v>451</v>
      </c>
    </row>
    <row r="41" spans="2:19" ht="48.75" customHeight="1" x14ac:dyDescent="0.25">
      <c r="B41" s="110" t="str">
        <f t="shared" si="1"/>
        <v>S1 - 1 - A - L</v>
      </c>
      <c r="C41" s="112" t="s">
        <v>469</v>
      </c>
      <c r="D41" s="112">
        <v>1</v>
      </c>
      <c r="E41" s="112" t="s">
        <v>452</v>
      </c>
      <c r="F41" s="112" t="s">
        <v>819</v>
      </c>
      <c r="G41" s="109" t="s">
        <v>520</v>
      </c>
      <c r="H41" s="107"/>
      <c r="I41" s="108"/>
      <c r="J41" s="107"/>
      <c r="K41" s="108"/>
      <c r="L41" s="107"/>
      <c r="M41" s="108"/>
      <c r="N41" s="104" t="s">
        <v>454</v>
      </c>
      <c r="O41" s="128"/>
      <c r="P41" s="105" t="s">
        <v>596</v>
      </c>
      <c r="Q41" s="106" t="s">
        <v>562</v>
      </c>
      <c r="R41" s="112" t="s">
        <v>456</v>
      </c>
      <c r="S41" s="101" t="s">
        <v>451</v>
      </c>
    </row>
    <row r="42" spans="2:19" ht="48.75" hidden="1" customHeight="1" x14ac:dyDescent="0.25">
      <c r="B42" s="110" t="str">
        <f t="shared" si="1"/>
        <v>S1 - 1 - M - R</v>
      </c>
      <c r="C42" s="112" t="s">
        <v>469</v>
      </c>
      <c r="D42" s="112">
        <v>1</v>
      </c>
      <c r="E42" s="112" t="s">
        <v>818</v>
      </c>
      <c r="F42" s="112" t="s">
        <v>817</v>
      </c>
      <c r="G42" s="109" t="s">
        <v>521</v>
      </c>
      <c r="H42" s="107"/>
      <c r="I42" s="108"/>
      <c r="J42" s="107"/>
      <c r="K42" s="108"/>
      <c r="L42" s="107"/>
      <c r="M42" s="108"/>
      <c r="N42" s="104" t="s">
        <v>454</v>
      </c>
      <c r="O42" s="121"/>
      <c r="P42" s="105" t="s">
        <v>596</v>
      </c>
      <c r="Q42" s="106" t="s">
        <v>563</v>
      </c>
      <c r="R42" s="112"/>
      <c r="S42" s="101" t="s">
        <v>451</v>
      </c>
    </row>
    <row r="43" spans="2:19" ht="48.75" hidden="1" customHeight="1" x14ac:dyDescent="0.25">
      <c r="B43" s="110" t="str">
        <f t="shared" si="1"/>
        <v>S1 - 2 - V - L</v>
      </c>
      <c r="C43" s="112" t="s">
        <v>469</v>
      </c>
      <c r="D43" s="112">
        <v>2</v>
      </c>
      <c r="E43" s="112" t="s">
        <v>816</v>
      </c>
      <c r="F43" s="112" t="s">
        <v>819</v>
      </c>
      <c r="G43" s="109" t="s">
        <v>613</v>
      </c>
      <c r="H43" s="107"/>
      <c r="I43" s="108"/>
      <c r="J43" s="107"/>
      <c r="K43" s="108"/>
      <c r="L43" s="107"/>
      <c r="M43" s="108"/>
      <c r="N43" s="104" t="s">
        <v>452</v>
      </c>
      <c r="O43" s="121"/>
      <c r="P43" s="105" t="s">
        <v>596</v>
      </c>
      <c r="Q43" s="106" t="s">
        <v>225</v>
      </c>
      <c r="R43" s="112"/>
      <c r="S43" s="101" t="s">
        <v>451</v>
      </c>
    </row>
    <row r="44" spans="2:19" ht="48.75" customHeight="1" x14ac:dyDescent="0.25">
      <c r="B44" s="110" t="str">
        <f t="shared" si="1"/>
        <v>S3 - 3 - A - R</v>
      </c>
      <c r="C44" s="112" t="s">
        <v>476</v>
      </c>
      <c r="D44" s="112">
        <v>3</v>
      </c>
      <c r="E44" s="112" t="s">
        <v>452</v>
      </c>
      <c r="F44" s="112" t="s">
        <v>817</v>
      </c>
      <c r="G44" s="109" t="s">
        <v>66</v>
      </c>
      <c r="H44" s="107"/>
      <c r="I44" s="108"/>
      <c r="J44" s="107"/>
      <c r="K44" s="108"/>
      <c r="L44" s="107"/>
      <c r="M44" s="108"/>
      <c r="N44" s="104" t="s">
        <v>449</v>
      </c>
      <c r="O44" s="128"/>
      <c r="P44" s="105" t="s">
        <v>596</v>
      </c>
      <c r="Q44" s="106" t="s">
        <v>226</v>
      </c>
      <c r="R44" s="112" t="s">
        <v>456</v>
      </c>
      <c r="S44" s="101" t="s">
        <v>451</v>
      </c>
    </row>
    <row r="45" spans="2:19" ht="48.75" customHeight="1" x14ac:dyDescent="0.25">
      <c r="B45" s="110" t="str">
        <f t="shared" si="1"/>
        <v>S3 - 2 - M - L</v>
      </c>
      <c r="C45" s="112" t="s">
        <v>476</v>
      </c>
      <c r="D45" s="112">
        <v>2</v>
      </c>
      <c r="E45" s="112" t="s">
        <v>818</v>
      </c>
      <c r="F45" s="112" t="s">
        <v>819</v>
      </c>
      <c r="G45" s="109" t="s">
        <v>67</v>
      </c>
      <c r="H45" s="107"/>
      <c r="I45" s="108"/>
      <c r="J45" s="107"/>
      <c r="K45" s="108"/>
      <c r="L45" s="107"/>
      <c r="M45" s="108"/>
      <c r="N45" s="104" t="s">
        <v>449</v>
      </c>
      <c r="O45" s="128"/>
      <c r="P45" s="105" t="s">
        <v>596</v>
      </c>
      <c r="Q45" s="106" t="s">
        <v>227</v>
      </c>
      <c r="R45" s="112" t="s">
        <v>456</v>
      </c>
      <c r="S45" s="101" t="s">
        <v>451</v>
      </c>
    </row>
    <row r="46" spans="2:19" ht="48.75" hidden="1" customHeight="1" x14ac:dyDescent="0.25">
      <c r="B46" s="110" t="str">
        <f t="shared" si="1"/>
        <v xml:space="preserve"> -  -  - </v>
      </c>
      <c r="C46" s="110"/>
      <c r="D46" s="110"/>
      <c r="E46" s="110"/>
      <c r="F46" s="110"/>
      <c r="G46" s="109" t="s">
        <v>68</v>
      </c>
      <c r="H46" s="107"/>
      <c r="I46" s="108"/>
      <c r="J46" s="107"/>
      <c r="K46" s="108"/>
      <c r="L46" s="107"/>
      <c r="M46" s="108"/>
      <c r="N46" s="104" t="s">
        <v>455</v>
      </c>
      <c r="O46" s="121"/>
      <c r="P46" s="105" t="s">
        <v>596</v>
      </c>
      <c r="Q46" s="106" t="s">
        <v>228</v>
      </c>
      <c r="R46" s="112"/>
      <c r="S46" s="101" t="s">
        <v>451</v>
      </c>
    </row>
    <row r="47" spans="2:19" ht="48.75" hidden="1" customHeight="1" x14ac:dyDescent="0.25">
      <c r="B47" s="110" t="str">
        <f t="shared" si="1"/>
        <v xml:space="preserve"> -  -  - </v>
      </c>
      <c r="C47" s="110"/>
      <c r="D47" s="110"/>
      <c r="E47" s="110"/>
      <c r="F47" s="110"/>
      <c r="G47" s="109" t="s">
        <v>614</v>
      </c>
      <c r="H47" s="107"/>
      <c r="I47" s="108"/>
      <c r="J47" s="107"/>
      <c r="K47" s="108"/>
      <c r="L47" s="107"/>
      <c r="M47" s="108"/>
      <c r="N47" s="104" t="s">
        <v>452</v>
      </c>
      <c r="O47" s="121"/>
      <c r="P47" s="105" t="s">
        <v>596</v>
      </c>
      <c r="Q47" s="106" t="s">
        <v>229</v>
      </c>
      <c r="R47" s="112"/>
      <c r="S47" s="101" t="s">
        <v>451</v>
      </c>
    </row>
    <row r="48" spans="2:19" ht="48.75" hidden="1" customHeight="1" x14ac:dyDescent="0.25">
      <c r="B48" s="110" t="str">
        <f t="shared" si="1"/>
        <v xml:space="preserve"> -  -  - </v>
      </c>
      <c r="C48" s="110"/>
      <c r="D48" s="110"/>
      <c r="E48" s="110"/>
      <c r="F48" s="110"/>
      <c r="G48" s="109" t="s">
        <v>69</v>
      </c>
      <c r="H48" s="107"/>
      <c r="I48" s="108"/>
      <c r="J48" s="107"/>
      <c r="K48" s="108"/>
      <c r="L48" s="107"/>
      <c r="M48" s="108"/>
      <c r="N48" s="104" t="s">
        <v>454</v>
      </c>
      <c r="O48" s="121"/>
      <c r="P48" s="105" t="s">
        <v>596</v>
      </c>
      <c r="Q48" s="106" t="s">
        <v>230</v>
      </c>
      <c r="R48" s="112"/>
      <c r="S48" s="101" t="s">
        <v>451</v>
      </c>
    </row>
    <row r="49" spans="2:19" ht="48.75" customHeight="1" x14ac:dyDescent="0.25">
      <c r="B49" s="110" t="str">
        <f t="shared" si="1"/>
        <v>PS7 -  - V - L</v>
      </c>
      <c r="C49" s="112" t="s">
        <v>686</v>
      </c>
      <c r="D49" s="112"/>
      <c r="E49" s="112" t="s">
        <v>816</v>
      </c>
      <c r="F49" s="112" t="s">
        <v>819</v>
      </c>
      <c r="G49" s="109" t="s">
        <v>70</v>
      </c>
      <c r="H49" s="107"/>
      <c r="I49" s="108"/>
      <c r="J49" s="107"/>
      <c r="K49" s="108"/>
      <c r="L49" s="107"/>
      <c r="M49" s="108"/>
      <c r="N49" s="104" t="s">
        <v>449</v>
      </c>
      <c r="O49" s="121"/>
      <c r="P49" s="105" t="s">
        <v>596</v>
      </c>
      <c r="Q49" s="106" t="s">
        <v>231</v>
      </c>
      <c r="R49" s="112" t="s">
        <v>460</v>
      </c>
      <c r="S49" s="101" t="s">
        <v>451</v>
      </c>
    </row>
    <row r="50" spans="2:19" ht="48.75" hidden="1" customHeight="1" x14ac:dyDescent="0.25">
      <c r="B50" s="110" t="str">
        <f t="shared" ref="B50:B81" si="2">CONCATENATE(C50," - ",D50," - ",E50," - ",F50)</f>
        <v>PS5 -  - V - L</v>
      </c>
      <c r="C50" s="111" t="s">
        <v>484</v>
      </c>
      <c r="D50" s="111"/>
      <c r="E50" s="111" t="s">
        <v>816</v>
      </c>
      <c r="F50" s="111" t="s">
        <v>819</v>
      </c>
      <c r="G50" s="109" t="s">
        <v>71</v>
      </c>
      <c r="H50" s="107"/>
      <c r="I50" s="108"/>
      <c r="J50" s="107"/>
      <c r="K50" s="108"/>
      <c r="L50" s="107"/>
      <c r="M50" s="108"/>
      <c r="N50" s="104" t="s">
        <v>462</v>
      </c>
      <c r="O50" s="128" t="s">
        <v>802</v>
      </c>
      <c r="P50" s="105" t="s">
        <v>596</v>
      </c>
      <c r="Q50" s="106" t="s">
        <v>232</v>
      </c>
      <c r="R50" s="112"/>
      <c r="S50" s="101" t="s">
        <v>451</v>
      </c>
    </row>
    <row r="51" spans="2:19" ht="48.75" customHeight="1" x14ac:dyDescent="0.25">
      <c r="B51" s="110" t="str">
        <f t="shared" si="2"/>
        <v>PS5 -  - A - R</v>
      </c>
      <c r="C51" s="111" t="s">
        <v>484</v>
      </c>
      <c r="D51" s="111"/>
      <c r="E51" s="111" t="s">
        <v>452</v>
      </c>
      <c r="F51" s="111" t="s">
        <v>817</v>
      </c>
      <c r="G51" s="109" t="s">
        <v>72</v>
      </c>
      <c r="H51" s="107"/>
      <c r="I51" s="108"/>
      <c r="J51" s="107"/>
      <c r="K51" s="108"/>
      <c r="L51" s="107"/>
      <c r="M51" s="108"/>
      <c r="N51" s="104" t="s">
        <v>462</v>
      </c>
      <c r="O51" s="128" t="s">
        <v>802</v>
      </c>
      <c r="P51" s="105" t="s">
        <v>596</v>
      </c>
      <c r="Q51" s="106" t="s">
        <v>233</v>
      </c>
      <c r="R51" s="112" t="s">
        <v>456</v>
      </c>
      <c r="S51" s="101" t="s">
        <v>451</v>
      </c>
    </row>
    <row r="52" spans="2:19" ht="48.75" customHeight="1" x14ac:dyDescent="0.25">
      <c r="B52" s="110" t="str">
        <f t="shared" si="2"/>
        <v>PS5 -  - A - R</v>
      </c>
      <c r="C52" s="112" t="s">
        <v>484</v>
      </c>
      <c r="D52" s="112"/>
      <c r="E52" s="112" t="s">
        <v>452</v>
      </c>
      <c r="F52" s="112" t="s">
        <v>817</v>
      </c>
      <c r="G52" s="109" t="s">
        <v>73</v>
      </c>
      <c r="H52" s="107"/>
      <c r="I52" s="108"/>
      <c r="J52" s="107"/>
      <c r="K52" s="108"/>
      <c r="L52" s="107"/>
      <c r="M52" s="108"/>
      <c r="N52" s="104" t="s">
        <v>452</v>
      </c>
      <c r="O52" s="128"/>
      <c r="P52" s="105" t="s">
        <v>596</v>
      </c>
      <c r="Q52" s="106" t="s">
        <v>234</v>
      </c>
      <c r="R52" s="112" t="s">
        <v>456</v>
      </c>
      <c r="S52" s="101" t="s">
        <v>451</v>
      </c>
    </row>
    <row r="53" spans="2:19" ht="48.75" customHeight="1" x14ac:dyDescent="0.25">
      <c r="B53" s="110" t="str">
        <f t="shared" si="2"/>
        <v>PS1 -  - V - R</v>
      </c>
      <c r="C53" s="112" t="s">
        <v>478</v>
      </c>
      <c r="D53" s="112"/>
      <c r="E53" s="112" t="s">
        <v>816</v>
      </c>
      <c r="F53" s="112" t="s">
        <v>817</v>
      </c>
      <c r="G53" s="109" t="s">
        <v>74</v>
      </c>
      <c r="H53" s="107"/>
      <c r="I53" s="108"/>
      <c r="J53" s="107"/>
      <c r="K53" s="108"/>
      <c r="L53" s="107"/>
      <c r="M53" s="108"/>
      <c r="N53" s="104" t="s">
        <v>452</v>
      </c>
      <c r="O53" s="128"/>
      <c r="P53" s="105" t="s">
        <v>596</v>
      </c>
      <c r="Q53" s="106" t="s">
        <v>235</v>
      </c>
      <c r="R53" s="112" t="s">
        <v>460</v>
      </c>
      <c r="S53" s="101" t="s">
        <v>451</v>
      </c>
    </row>
    <row r="54" spans="2:19" ht="48.75" hidden="1" customHeight="1" x14ac:dyDescent="0.25">
      <c r="B54" s="110" t="str">
        <f t="shared" si="2"/>
        <v>PS3 -  - A - R</v>
      </c>
      <c r="C54" s="112" t="s">
        <v>482</v>
      </c>
      <c r="D54" s="112"/>
      <c r="E54" s="112" t="s">
        <v>452</v>
      </c>
      <c r="F54" s="112" t="s">
        <v>817</v>
      </c>
      <c r="G54" s="109" t="s">
        <v>615</v>
      </c>
      <c r="H54" s="107"/>
      <c r="I54" s="108"/>
      <c r="J54" s="107"/>
      <c r="K54" s="108"/>
      <c r="L54" s="107"/>
      <c r="M54" s="108"/>
      <c r="N54" s="104" t="s">
        <v>452</v>
      </c>
      <c r="O54" s="128"/>
      <c r="P54" s="105" t="s">
        <v>596</v>
      </c>
      <c r="Q54" s="106" t="s">
        <v>236</v>
      </c>
      <c r="R54" s="112"/>
      <c r="S54" s="101" t="s">
        <v>451</v>
      </c>
    </row>
    <row r="55" spans="2:19" ht="48.75" customHeight="1" x14ac:dyDescent="0.25">
      <c r="B55" s="110" t="str">
        <f t="shared" si="2"/>
        <v>B - 8 - A - L</v>
      </c>
      <c r="C55" s="111" t="s">
        <v>454</v>
      </c>
      <c r="D55" s="111">
        <v>8</v>
      </c>
      <c r="E55" s="111" t="s">
        <v>452</v>
      </c>
      <c r="F55" s="111" t="s">
        <v>819</v>
      </c>
      <c r="G55" s="109" t="s">
        <v>75</v>
      </c>
      <c r="H55" s="107"/>
      <c r="I55" s="108"/>
      <c r="J55" s="107"/>
      <c r="K55" s="108"/>
      <c r="L55" s="107"/>
      <c r="M55" s="108"/>
      <c r="N55" s="104" t="s">
        <v>454</v>
      </c>
      <c r="O55" s="128"/>
      <c r="P55" s="105" t="s">
        <v>596</v>
      </c>
      <c r="Q55" s="106" t="s">
        <v>237</v>
      </c>
      <c r="R55" s="112" t="s">
        <v>456</v>
      </c>
      <c r="S55" s="101" t="s">
        <v>451</v>
      </c>
    </row>
    <row r="56" spans="2:19" ht="48.75" customHeight="1" x14ac:dyDescent="0.25">
      <c r="B56" s="110" t="str">
        <f t="shared" si="2"/>
        <v>B - 5 - V - R</v>
      </c>
      <c r="C56" s="111" t="s">
        <v>454</v>
      </c>
      <c r="D56" s="111">
        <v>5</v>
      </c>
      <c r="E56" s="111" t="s">
        <v>816</v>
      </c>
      <c r="F56" s="111" t="s">
        <v>817</v>
      </c>
      <c r="G56" s="109" t="s">
        <v>76</v>
      </c>
      <c r="H56" s="107"/>
      <c r="I56" s="108"/>
      <c r="J56" s="107"/>
      <c r="K56" s="108"/>
      <c r="L56" s="107"/>
      <c r="M56" s="108"/>
      <c r="N56" s="104" t="s">
        <v>452</v>
      </c>
      <c r="O56" s="128" t="s">
        <v>802</v>
      </c>
      <c r="P56" s="105" t="s">
        <v>596</v>
      </c>
      <c r="Q56" s="106" t="s">
        <v>238</v>
      </c>
      <c r="R56" s="112" t="s">
        <v>456</v>
      </c>
      <c r="S56" s="101" t="s">
        <v>451</v>
      </c>
    </row>
    <row r="57" spans="2:19" ht="48.75" customHeight="1" x14ac:dyDescent="0.25">
      <c r="B57" s="110" t="str">
        <f t="shared" si="2"/>
        <v>PS5 -  - M - L</v>
      </c>
      <c r="C57" s="111" t="s">
        <v>484</v>
      </c>
      <c r="D57" s="111"/>
      <c r="E57" s="111" t="s">
        <v>818</v>
      </c>
      <c r="F57" s="111" t="s">
        <v>819</v>
      </c>
      <c r="G57" s="109" t="s">
        <v>702</v>
      </c>
      <c r="H57" s="107"/>
      <c r="I57" s="108"/>
      <c r="J57" s="107"/>
      <c r="K57" s="108"/>
      <c r="L57" s="107"/>
      <c r="M57" s="108"/>
      <c r="N57" s="104" t="s">
        <v>454</v>
      </c>
      <c r="O57" s="128" t="s">
        <v>802</v>
      </c>
      <c r="P57" s="105" t="s">
        <v>596</v>
      </c>
      <c r="Q57" s="106" t="s">
        <v>764</v>
      </c>
      <c r="R57" s="112" t="s">
        <v>456</v>
      </c>
      <c r="S57" s="101" t="s">
        <v>451</v>
      </c>
    </row>
    <row r="58" spans="2:19" ht="48.75" hidden="1" customHeight="1" x14ac:dyDescent="0.25">
      <c r="B58" s="110" t="str">
        <f t="shared" si="2"/>
        <v>PS1 -  - V - R</v>
      </c>
      <c r="C58" s="112" t="s">
        <v>478</v>
      </c>
      <c r="D58" s="112"/>
      <c r="E58" s="112" t="s">
        <v>816</v>
      </c>
      <c r="F58" s="112" t="s">
        <v>817</v>
      </c>
      <c r="G58" s="109" t="s">
        <v>703</v>
      </c>
      <c r="H58" s="107"/>
      <c r="I58" s="108"/>
      <c r="J58" s="107"/>
      <c r="K58" s="108"/>
      <c r="L58" s="107"/>
      <c r="M58" s="108"/>
      <c r="N58" s="104" t="s">
        <v>454</v>
      </c>
      <c r="O58" s="121"/>
      <c r="P58" s="105" t="s">
        <v>596</v>
      </c>
      <c r="Q58" s="106" t="s">
        <v>239</v>
      </c>
      <c r="R58" s="112"/>
      <c r="S58" s="101" t="s">
        <v>451</v>
      </c>
    </row>
    <row r="59" spans="2:19" ht="48.75" hidden="1" customHeight="1" x14ac:dyDescent="0.25">
      <c r="B59" s="110" t="str">
        <f t="shared" si="2"/>
        <v>PS1 -  - M - R</v>
      </c>
      <c r="C59" s="112" t="s">
        <v>478</v>
      </c>
      <c r="D59" s="112"/>
      <c r="E59" s="112" t="s">
        <v>818</v>
      </c>
      <c r="F59" s="112" t="s">
        <v>817</v>
      </c>
      <c r="G59" s="109" t="s">
        <v>77</v>
      </c>
      <c r="H59" s="107"/>
      <c r="I59" s="108"/>
      <c r="J59" s="107"/>
      <c r="K59" s="108"/>
      <c r="L59" s="107"/>
      <c r="M59" s="108"/>
      <c r="N59" s="104" t="s">
        <v>452</v>
      </c>
      <c r="O59" s="128" t="s">
        <v>802</v>
      </c>
      <c r="P59" s="105" t="s">
        <v>596</v>
      </c>
      <c r="Q59" s="106" t="s">
        <v>240</v>
      </c>
      <c r="R59" s="112"/>
      <c r="S59" s="101" t="s">
        <v>451</v>
      </c>
    </row>
    <row r="60" spans="2:19" ht="48.75" hidden="1" customHeight="1" x14ac:dyDescent="0.25">
      <c r="B60" s="110" t="str">
        <f t="shared" si="2"/>
        <v>PS2 -  - V - R</v>
      </c>
      <c r="C60" s="112" t="s">
        <v>480</v>
      </c>
      <c r="D60" s="112"/>
      <c r="E60" s="112" t="s">
        <v>816</v>
      </c>
      <c r="F60" s="112" t="s">
        <v>817</v>
      </c>
      <c r="G60" s="109" t="s">
        <v>78</v>
      </c>
      <c r="H60" s="107"/>
      <c r="I60" s="108"/>
      <c r="J60" s="107"/>
      <c r="K60" s="108"/>
      <c r="L60" s="107"/>
      <c r="M60" s="108"/>
      <c r="N60" s="104" t="s">
        <v>452</v>
      </c>
      <c r="O60" s="128" t="s">
        <v>802</v>
      </c>
      <c r="P60" s="105" t="s">
        <v>596</v>
      </c>
      <c r="Q60" s="106" t="s">
        <v>241</v>
      </c>
      <c r="R60" s="112"/>
      <c r="S60" s="101" t="s">
        <v>451</v>
      </c>
    </row>
    <row r="61" spans="2:19" ht="48.75" hidden="1" customHeight="1" x14ac:dyDescent="0.25">
      <c r="B61" s="110" t="str">
        <f t="shared" si="2"/>
        <v xml:space="preserve"> -  -  - </v>
      </c>
      <c r="C61" s="110"/>
      <c r="D61" s="110"/>
      <c r="E61" s="110"/>
      <c r="F61" s="110"/>
      <c r="G61" s="109" t="s">
        <v>79</v>
      </c>
      <c r="H61" s="107"/>
      <c r="I61" s="108"/>
      <c r="J61" s="107"/>
      <c r="K61" s="108"/>
      <c r="L61" s="107"/>
      <c r="M61" s="108"/>
      <c r="N61" s="104" t="s">
        <v>462</v>
      </c>
      <c r="O61" s="121"/>
      <c r="P61" s="105" t="s">
        <v>596</v>
      </c>
      <c r="Q61" s="106" t="s">
        <v>242</v>
      </c>
      <c r="R61" s="112"/>
      <c r="S61" s="101" t="s">
        <v>451</v>
      </c>
    </row>
    <row r="62" spans="2:19" ht="48.75" customHeight="1" x14ac:dyDescent="0.25">
      <c r="B62" s="110" t="str">
        <f t="shared" si="2"/>
        <v>S3 - 1 - A - R</v>
      </c>
      <c r="C62" s="112" t="s">
        <v>476</v>
      </c>
      <c r="D62" s="112">
        <v>1</v>
      </c>
      <c r="E62" s="112" t="s">
        <v>452</v>
      </c>
      <c r="F62" s="112" t="s">
        <v>817</v>
      </c>
      <c r="G62" s="109" t="s">
        <v>522</v>
      </c>
      <c r="H62" s="107"/>
      <c r="I62" s="108"/>
      <c r="J62" s="107"/>
      <c r="K62" s="108"/>
      <c r="L62" s="107"/>
      <c r="M62" s="108"/>
      <c r="N62" s="104" t="s">
        <v>459</v>
      </c>
      <c r="O62" s="121"/>
      <c r="P62" s="105" t="s">
        <v>596</v>
      </c>
      <c r="Q62" s="106" t="s">
        <v>564</v>
      </c>
      <c r="R62" s="112" t="s">
        <v>457</v>
      </c>
      <c r="S62" s="101" t="s">
        <v>451</v>
      </c>
    </row>
    <row r="63" spans="2:19" ht="48.75" hidden="1" customHeight="1" x14ac:dyDescent="0.25">
      <c r="B63" s="110" t="str">
        <f t="shared" si="2"/>
        <v xml:space="preserve">B -  -  - </v>
      </c>
      <c r="C63" s="112" t="s">
        <v>454</v>
      </c>
      <c r="D63" s="112"/>
      <c r="E63" s="112"/>
      <c r="F63" s="112"/>
      <c r="G63" s="109" t="s">
        <v>616</v>
      </c>
      <c r="H63" s="107"/>
      <c r="I63" s="108"/>
      <c r="J63" s="107"/>
      <c r="K63" s="108"/>
      <c r="L63" s="107"/>
      <c r="M63" s="108"/>
      <c r="N63" s="104" t="s">
        <v>449</v>
      </c>
      <c r="O63" s="128"/>
      <c r="P63" s="105" t="s">
        <v>596</v>
      </c>
      <c r="Q63" s="106" t="s">
        <v>243</v>
      </c>
      <c r="R63" s="112"/>
      <c r="S63" s="101" t="s">
        <v>451</v>
      </c>
    </row>
    <row r="64" spans="2:19" ht="48.75" customHeight="1" x14ac:dyDescent="0.25">
      <c r="B64" s="110" t="str">
        <f t="shared" si="2"/>
        <v>PS1 -  - A - R</v>
      </c>
      <c r="C64" s="112" t="s">
        <v>478</v>
      </c>
      <c r="D64" s="112"/>
      <c r="E64" s="112" t="s">
        <v>452</v>
      </c>
      <c r="F64" s="112" t="s">
        <v>817</v>
      </c>
      <c r="G64" s="109" t="s">
        <v>704</v>
      </c>
      <c r="H64" s="107"/>
      <c r="I64" s="108"/>
      <c r="J64" s="107"/>
      <c r="K64" s="108"/>
      <c r="L64" s="107"/>
      <c r="M64" s="108"/>
      <c r="N64" s="104" t="s">
        <v>455</v>
      </c>
      <c r="O64" s="121"/>
      <c r="P64" s="105" t="s">
        <v>596</v>
      </c>
      <c r="Q64" s="106" t="s">
        <v>244</v>
      </c>
      <c r="R64" s="112" t="s">
        <v>456</v>
      </c>
      <c r="S64" s="101" t="s">
        <v>451</v>
      </c>
    </row>
    <row r="65" spans="2:19" ht="48.75" customHeight="1" x14ac:dyDescent="0.25">
      <c r="B65" s="110" t="str">
        <f t="shared" si="2"/>
        <v>S1 - 2 - A - R</v>
      </c>
      <c r="C65" s="112" t="s">
        <v>469</v>
      </c>
      <c r="D65" s="112">
        <v>2</v>
      </c>
      <c r="E65" s="112" t="s">
        <v>452</v>
      </c>
      <c r="F65" s="112" t="s">
        <v>817</v>
      </c>
      <c r="G65" s="109" t="s">
        <v>705</v>
      </c>
      <c r="H65" s="107"/>
      <c r="I65" s="108"/>
      <c r="J65" s="107"/>
      <c r="K65" s="108"/>
      <c r="L65" s="107"/>
      <c r="M65" s="108"/>
      <c r="N65" s="104" t="s">
        <v>449</v>
      </c>
      <c r="O65" s="128"/>
      <c r="P65" s="105" t="s">
        <v>596</v>
      </c>
      <c r="Q65" s="106" t="s">
        <v>245</v>
      </c>
      <c r="R65" s="112" t="s">
        <v>450</v>
      </c>
      <c r="S65" s="101" t="s">
        <v>451</v>
      </c>
    </row>
    <row r="66" spans="2:19" ht="48.75" hidden="1" customHeight="1" x14ac:dyDescent="0.25">
      <c r="B66" s="110" t="str">
        <f t="shared" si="2"/>
        <v>S3 - 3 - A - R</v>
      </c>
      <c r="C66" s="112" t="s">
        <v>476</v>
      </c>
      <c r="D66" s="112">
        <v>3</v>
      </c>
      <c r="E66" s="112" t="s">
        <v>452</v>
      </c>
      <c r="F66" s="112" t="s">
        <v>817</v>
      </c>
      <c r="G66" s="109" t="s">
        <v>617</v>
      </c>
      <c r="H66" s="107"/>
      <c r="I66" s="108"/>
      <c r="J66" s="107"/>
      <c r="K66" s="108"/>
      <c r="L66" s="107"/>
      <c r="M66" s="108"/>
      <c r="N66" s="104" t="s">
        <v>459</v>
      </c>
      <c r="O66" s="121"/>
      <c r="P66" s="105" t="s">
        <v>596</v>
      </c>
      <c r="Q66" s="106" t="s">
        <v>565</v>
      </c>
      <c r="R66" s="112"/>
      <c r="S66" s="101" t="s">
        <v>451</v>
      </c>
    </row>
    <row r="67" spans="2:19" ht="48.75" hidden="1" customHeight="1" x14ac:dyDescent="0.25">
      <c r="B67" s="110" t="str">
        <f t="shared" si="2"/>
        <v>B - 14 - A - R</v>
      </c>
      <c r="C67" s="111" t="s">
        <v>454</v>
      </c>
      <c r="D67" s="111">
        <v>14</v>
      </c>
      <c r="E67" s="111" t="s">
        <v>452</v>
      </c>
      <c r="F67" s="111" t="s">
        <v>817</v>
      </c>
      <c r="G67" s="109" t="s">
        <v>706</v>
      </c>
      <c r="H67" s="107"/>
      <c r="I67" s="108"/>
      <c r="J67" s="107"/>
      <c r="K67" s="108"/>
      <c r="L67" s="107"/>
      <c r="M67" s="108"/>
      <c r="N67" s="104" t="s">
        <v>454</v>
      </c>
      <c r="O67" s="128"/>
      <c r="P67" s="105" t="s">
        <v>596</v>
      </c>
      <c r="Q67" s="106" t="s">
        <v>246</v>
      </c>
      <c r="R67" s="112"/>
      <c r="S67" s="101" t="s">
        <v>451</v>
      </c>
    </row>
    <row r="68" spans="2:19" ht="48.75" hidden="1" customHeight="1" x14ac:dyDescent="0.25">
      <c r="B68" s="110" t="str">
        <f t="shared" si="2"/>
        <v>S1 - 2 - A - L</v>
      </c>
      <c r="C68" s="112" t="s">
        <v>469</v>
      </c>
      <c r="D68" s="112">
        <v>2</v>
      </c>
      <c r="E68" s="112" t="s">
        <v>452</v>
      </c>
      <c r="F68" s="112" t="s">
        <v>819</v>
      </c>
      <c r="G68" s="109" t="s">
        <v>80</v>
      </c>
      <c r="H68" s="107"/>
      <c r="I68" s="108"/>
      <c r="J68" s="107"/>
      <c r="K68" s="108"/>
      <c r="L68" s="107"/>
      <c r="M68" s="108"/>
      <c r="N68" s="104" t="s">
        <v>463</v>
      </c>
      <c r="O68" s="128"/>
      <c r="P68" s="105" t="s">
        <v>596</v>
      </c>
      <c r="Q68" s="106" t="s">
        <v>247</v>
      </c>
      <c r="R68" s="112"/>
      <c r="S68" s="101" t="s">
        <v>451</v>
      </c>
    </row>
    <row r="69" spans="2:19" ht="48.75" customHeight="1" x14ac:dyDescent="0.25">
      <c r="B69" s="110" t="str">
        <f t="shared" si="2"/>
        <v>PS6 -  - A - L</v>
      </c>
      <c r="C69" s="112" t="s">
        <v>485</v>
      </c>
      <c r="D69" s="112"/>
      <c r="E69" s="112" t="s">
        <v>452</v>
      </c>
      <c r="F69" s="112" t="s">
        <v>819</v>
      </c>
      <c r="G69" s="109" t="s">
        <v>81</v>
      </c>
      <c r="H69" s="107"/>
      <c r="I69" s="108"/>
      <c r="J69" s="107"/>
      <c r="K69" s="108"/>
      <c r="L69" s="107"/>
      <c r="M69" s="108"/>
      <c r="N69" s="104" t="s">
        <v>454</v>
      </c>
      <c r="O69" s="128" t="s">
        <v>802</v>
      </c>
      <c r="P69" s="105" t="s">
        <v>596</v>
      </c>
      <c r="Q69" s="106" t="s">
        <v>248</v>
      </c>
      <c r="R69" s="112" t="s">
        <v>456</v>
      </c>
      <c r="S69" s="101" t="s">
        <v>451</v>
      </c>
    </row>
    <row r="70" spans="2:19" ht="48.75" customHeight="1" x14ac:dyDescent="0.25">
      <c r="B70" s="110" t="str">
        <f t="shared" si="2"/>
        <v>PS1 -  - M - R</v>
      </c>
      <c r="C70" s="112" t="s">
        <v>478</v>
      </c>
      <c r="D70" s="112"/>
      <c r="E70" s="112" t="s">
        <v>818</v>
      </c>
      <c r="F70" s="112" t="s">
        <v>817</v>
      </c>
      <c r="G70" s="109" t="s">
        <v>82</v>
      </c>
      <c r="H70" s="107"/>
      <c r="I70" s="108"/>
      <c r="J70" s="107"/>
      <c r="K70" s="108"/>
      <c r="L70" s="107"/>
      <c r="M70" s="108"/>
      <c r="N70" s="104" t="s">
        <v>454</v>
      </c>
      <c r="O70" s="128" t="s">
        <v>802</v>
      </c>
      <c r="P70" s="105" t="s">
        <v>596</v>
      </c>
      <c r="Q70" s="106" t="s">
        <v>566</v>
      </c>
      <c r="R70" s="112" t="s">
        <v>456</v>
      </c>
      <c r="S70" s="101" t="s">
        <v>451</v>
      </c>
    </row>
    <row r="71" spans="2:19" ht="48.75" customHeight="1" x14ac:dyDescent="0.25">
      <c r="B71" s="110" t="str">
        <f t="shared" si="2"/>
        <v>S2 - 1 - A - R</v>
      </c>
      <c r="C71" s="111" t="s">
        <v>473</v>
      </c>
      <c r="D71" s="111">
        <v>1</v>
      </c>
      <c r="E71" s="111" t="s">
        <v>452</v>
      </c>
      <c r="F71" s="111" t="s">
        <v>817</v>
      </c>
      <c r="G71" s="109" t="s">
        <v>83</v>
      </c>
      <c r="H71" s="107"/>
      <c r="I71" s="108"/>
      <c r="J71" s="107"/>
      <c r="K71" s="108"/>
      <c r="L71" s="107"/>
      <c r="M71" s="108"/>
      <c r="N71" s="104" t="s">
        <v>452</v>
      </c>
      <c r="O71" s="128"/>
      <c r="P71" s="105" t="s">
        <v>596</v>
      </c>
      <c r="Q71" s="106" t="s">
        <v>249</v>
      </c>
      <c r="R71" s="112" t="s">
        <v>456</v>
      </c>
      <c r="S71" s="101" t="s">
        <v>451</v>
      </c>
    </row>
    <row r="72" spans="2:19" ht="48.75" hidden="1" customHeight="1" x14ac:dyDescent="0.25">
      <c r="B72" s="110" t="str">
        <f t="shared" si="2"/>
        <v>B - 11 - A - R</v>
      </c>
      <c r="C72" s="111" t="s">
        <v>454</v>
      </c>
      <c r="D72" s="111">
        <v>11</v>
      </c>
      <c r="E72" s="111" t="s">
        <v>452</v>
      </c>
      <c r="F72" s="111" t="s">
        <v>817</v>
      </c>
      <c r="G72" s="109" t="s">
        <v>707</v>
      </c>
      <c r="H72" s="107"/>
      <c r="I72" s="108"/>
      <c r="J72" s="107"/>
      <c r="K72" s="108"/>
      <c r="L72" s="107"/>
      <c r="M72" s="108"/>
      <c r="N72" s="104" t="s">
        <v>454</v>
      </c>
      <c r="O72" s="128"/>
      <c r="P72" s="105" t="s">
        <v>596</v>
      </c>
      <c r="Q72" s="106" t="s">
        <v>250</v>
      </c>
      <c r="R72" s="112"/>
      <c r="S72" s="101" t="s">
        <v>451</v>
      </c>
    </row>
    <row r="73" spans="2:19" ht="48.75" customHeight="1" x14ac:dyDescent="0.25">
      <c r="B73" s="110" t="str">
        <f t="shared" si="2"/>
        <v>S2 - 2 - M - L</v>
      </c>
      <c r="C73" s="112" t="s">
        <v>473</v>
      </c>
      <c r="D73" s="112">
        <v>2</v>
      </c>
      <c r="E73" s="112" t="s">
        <v>818</v>
      </c>
      <c r="F73" s="112" t="s">
        <v>819</v>
      </c>
      <c r="G73" s="109" t="s">
        <v>84</v>
      </c>
      <c r="H73" s="107"/>
      <c r="I73" s="108"/>
      <c r="J73" s="107"/>
      <c r="K73" s="108"/>
      <c r="L73" s="107"/>
      <c r="M73" s="108"/>
      <c r="N73" s="104" t="s">
        <v>449</v>
      </c>
      <c r="O73" s="128"/>
      <c r="P73" s="105" t="s">
        <v>596</v>
      </c>
      <c r="Q73" s="106" t="s">
        <v>251</v>
      </c>
      <c r="R73" s="112" t="s">
        <v>456</v>
      </c>
      <c r="S73" s="101" t="s">
        <v>451</v>
      </c>
    </row>
    <row r="74" spans="2:19" ht="48.75" hidden="1" customHeight="1" x14ac:dyDescent="0.25">
      <c r="B74" s="110" t="str">
        <f t="shared" si="2"/>
        <v xml:space="preserve"> -  -  - </v>
      </c>
      <c r="C74" s="110"/>
      <c r="D74" s="110"/>
      <c r="E74" s="110"/>
      <c r="F74" s="110"/>
      <c r="G74" s="109" t="s">
        <v>523</v>
      </c>
      <c r="H74" s="107"/>
      <c r="I74" s="108"/>
      <c r="J74" s="107"/>
      <c r="K74" s="108"/>
      <c r="L74" s="107"/>
      <c r="M74" s="108"/>
      <c r="N74" s="104" t="s">
        <v>463</v>
      </c>
      <c r="O74" s="121"/>
      <c r="P74" s="105" t="s">
        <v>597</v>
      </c>
      <c r="Q74" s="106" t="s">
        <v>251</v>
      </c>
      <c r="R74" s="112"/>
      <c r="S74" s="101" t="s">
        <v>451</v>
      </c>
    </row>
    <row r="75" spans="2:19" ht="48.75" customHeight="1" x14ac:dyDescent="0.25">
      <c r="B75" s="110" t="str">
        <f t="shared" si="2"/>
        <v>S2 - 2 - V - R</v>
      </c>
      <c r="C75" s="112" t="s">
        <v>473</v>
      </c>
      <c r="D75" s="112">
        <v>2</v>
      </c>
      <c r="E75" s="112" t="s">
        <v>816</v>
      </c>
      <c r="F75" s="112" t="s">
        <v>817</v>
      </c>
      <c r="G75" s="109" t="s">
        <v>708</v>
      </c>
      <c r="H75" s="107"/>
      <c r="I75" s="108"/>
      <c r="J75" s="107"/>
      <c r="K75" s="108"/>
      <c r="L75" s="107"/>
      <c r="M75" s="108"/>
      <c r="N75" s="104" t="s">
        <v>449</v>
      </c>
      <c r="O75" s="121"/>
      <c r="P75" s="105" t="s">
        <v>596</v>
      </c>
      <c r="Q75" s="106" t="s">
        <v>765</v>
      </c>
      <c r="R75" s="112" t="s">
        <v>450</v>
      </c>
      <c r="S75" s="101" t="s">
        <v>451</v>
      </c>
    </row>
    <row r="76" spans="2:19" ht="48.75" customHeight="1" x14ac:dyDescent="0.25">
      <c r="B76" s="110" t="str">
        <f t="shared" si="2"/>
        <v>S2 - 2 - V - R</v>
      </c>
      <c r="C76" s="112" t="s">
        <v>473</v>
      </c>
      <c r="D76" s="112">
        <v>2</v>
      </c>
      <c r="E76" s="112" t="s">
        <v>816</v>
      </c>
      <c r="F76" s="112" t="s">
        <v>817</v>
      </c>
      <c r="G76" s="109" t="s">
        <v>524</v>
      </c>
      <c r="H76" s="107"/>
      <c r="I76" s="108"/>
      <c r="J76" s="107"/>
      <c r="K76" s="108"/>
      <c r="L76" s="107"/>
      <c r="M76" s="108"/>
      <c r="N76" s="104" t="s">
        <v>449</v>
      </c>
      <c r="O76" s="121" t="s">
        <v>802</v>
      </c>
      <c r="P76" s="105" t="s">
        <v>596</v>
      </c>
      <c r="Q76" s="106" t="s">
        <v>497</v>
      </c>
      <c r="R76" s="112" t="s">
        <v>457</v>
      </c>
      <c r="S76" s="101" t="s">
        <v>451</v>
      </c>
    </row>
    <row r="77" spans="2:19" ht="48.75" customHeight="1" x14ac:dyDescent="0.25">
      <c r="B77" s="110" t="str">
        <f t="shared" si="2"/>
        <v>S3 - 2 - M - L</v>
      </c>
      <c r="C77" s="112" t="s">
        <v>476</v>
      </c>
      <c r="D77" s="112">
        <v>2</v>
      </c>
      <c r="E77" s="112" t="s">
        <v>818</v>
      </c>
      <c r="F77" s="112" t="s">
        <v>819</v>
      </c>
      <c r="G77" s="109" t="s">
        <v>525</v>
      </c>
      <c r="H77" s="107"/>
      <c r="I77" s="108"/>
      <c r="J77" s="107"/>
      <c r="K77" s="108"/>
      <c r="L77" s="107"/>
      <c r="M77" s="108"/>
      <c r="N77" s="104" t="s">
        <v>452</v>
      </c>
      <c r="O77" s="128" t="s">
        <v>802</v>
      </c>
      <c r="P77" s="105" t="s">
        <v>596</v>
      </c>
      <c r="Q77" s="106" t="s">
        <v>252</v>
      </c>
      <c r="R77" s="112" t="s">
        <v>460</v>
      </c>
      <c r="S77" s="101" t="s">
        <v>451</v>
      </c>
    </row>
    <row r="78" spans="2:19" ht="48.75" hidden="1" customHeight="1" x14ac:dyDescent="0.25">
      <c r="B78" s="110" t="str">
        <f t="shared" si="2"/>
        <v>S3 - 2 - M - L</v>
      </c>
      <c r="C78" s="112" t="s">
        <v>476</v>
      </c>
      <c r="D78" s="112">
        <v>2</v>
      </c>
      <c r="E78" s="112" t="s">
        <v>818</v>
      </c>
      <c r="F78" s="112" t="s">
        <v>819</v>
      </c>
      <c r="G78" s="109" t="s">
        <v>526</v>
      </c>
      <c r="H78" s="107"/>
      <c r="I78" s="108"/>
      <c r="J78" s="107"/>
      <c r="K78" s="108"/>
      <c r="L78" s="107"/>
      <c r="M78" s="108"/>
      <c r="N78" s="104" t="s">
        <v>452</v>
      </c>
      <c r="O78" s="128" t="s">
        <v>802</v>
      </c>
      <c r="P78" s="105" t="s">
        <v>596</v>
      </c>
      <c r="Q78" s="106" t="s">
        <v>253</v>
      </c>
      <c r="R78" s="112"/>
      <c r="S78" s="101" t="s">
        <v>451</v>
      </c>
    </row>
    <row r="79" spans="2:19" ht="48.75" customHeight="1" x14ac:dyDescent="0.25">
      <c r="B79" s="110" t="str">
        <f t="shared" si="2"/>
        <v>B - 9 - M - R</v>
      </c>
      <c r="C79" s="112" t="s">
        <v>454</v>
      </c>
      <c r="D79" s="112">
        <v>9</v>
      </c>
      <c r="E79" s="112" t="s">
        <v>818</v>
      </c>
      <c r="F79" s="112" t="s">
        <v>817</v>
      </c>
      <c r="G79" s="109" t="s">
        <v>618</v>
      </c>
      <c r="H79" s="107"/>
      <c r="I79" s="108"/>
      <c r="J79" s="107"/>
      <c r="K79" s="108"/>
      <c r="L79" s="107"/>
      <c r="M79" s="108"/>
      <c r="N79" s="104" t="s">
        <v>449</v>
      </c>
      <c r="O79" s="128"/>
      <c r="P79" s="105" t="s">
        <v>596</v>
      </c>
      <c r="Q79" s="106" t="s">
        <v>254</v>
      </c>
      <c r="R79" s="112" t="s">
        <v>456</v>
      </c>
      <c r="S79" s="101" t="s">
        <v>451</v>
      </c>
    </row>
    <row r="80" spans="2:19" ht="48.75" hidden="1" customHeight="1" x14ac:dyDescent="0.25">
      <c r="B80" s="110" t="str">
        <f t="shared" si="2"/>
        <v>B - 11 - M - L</v>
      </c>
      <c r="C80" s="112" t="s">
        <v>454</v>
      </c>
      <c r="D80" s="112">
        <v>11</v>
      </c>
      <c r="E80" s="112" t="s">
        <v>818</v>
      </c>
      <c r="F80" s="112" t="s">
        <v>819</v>
      </c>
      <c r="G80" s="109" t="s">
        <v>85</v>
      </c>
      <c r="H80" s="107"/>
      <c r="I80" s="108"/>
      <c r="J80" s="107"/>
      <c r="K80" s="108"/>
      <c r="L80" s="107"/>
      <c r="M80" s="108"/>
      <c r="N80" s="104" t="s">
        <v>449</v>
      </c>
      <c r="O80" s="128"/>
      <c r="P80" s="105" t="s">
        <v>596</v>
      </c>
      <c r="Q80" s="106" t="s">
        <v>255</v>
      </c>
      <c r="R80" s="112"/>
      <c r="S80" s="101" t="s">
        <v>451</v>
      </c>
    </row>
    <row r="81" spans="2:19" ht="48.75" hidden="1" customHeight="1" x14ac:dyDescent="0.25">
      <c r="B81" s="110" t="str">
        <f t="shared" si="2"/>
        <v>PS1 -  - M - R</v>
      </c>
      <c r="C81" s="112" t="s">
        <v>478</v>
      </c>
      <c r="D81" s="112"/>
      <c r="E81" s="112" t="s">
        <v>818</v>
      </c>
      <c r="F81" s="112" t="s">
        <v>817</v>
      </c>
      <c r="G81" s="109" t="s">
        <v>86</v>
      </c>
      <c r="H81" s="107"/>
      <c r="I81" s="108"/>
      <c r="J81" s="107"/>
      <c r="K81" s="108"/>
      <c r="L81" s="107"/>
      <c r="M81" s="108"/>
      <c r="N81" s="104" t="s">
        <v>452</v>
      </c>
      <c r="O81" s="128"/>
      <c r="P81" s="105" t="s">
        <v>596</v>
      </c>
      <c r="Q81" s="106" t="s">
        <v>256</v>
      </c>
      <c r="R81" s="112"/>
      <c r="S81" s="101" t="s">
        <v>451</v>
      </c>
    </row>
    <row r="82" spans="2:19" ht="48.75" hidden="1" customHeight="1" x14ac:dyDescent="0.25">
      <c r="B82" s="110" t="str">
        <f t="shared" ref="B82:B113" si="3">CONCATENATE(C82," - ",D82," - ",E82," - ",F82)</f>
        <v>PS3 -  - M - L</v>
      </c>
      <c r="C82" s="112" t="s">
        <v>482</v>
      </c>
      <c r="D82" s="112"/>
      <c r="E82" s="112" t="s">
        <v>818</v>
      </c>
      <c r="F82" s="112" t="s">
        <v>819</v>
      </c>
      <c r="G82" s="109" t="s">
        <v>527</v>
      </c>
      <c r="H82" s="107"/>
      <c r="I82" s="108"/>
      <c r="J82" s="107"/>
      <c r="K82" s="108"/>
      <c r="L82" s="107"/>
      <c r="M82" s="108"/>
      <c r="N82" s="104" t="s">
        <v>454</v>
      </c>
      <c r="O82" s="128"/>
      <c r="P82" s="105" t="s">
        <v>596</v>
      </c>
      <c r="Q82" s="106" t="s">
        <v>257</v>
      </c>
      <c r="R82" s="112"/>
      <c r="S82" s="101" t="s">
        <v>451</v>
      </c>
    </row>
    <row r="83" spans="2:19" ht="48.75" hidden="1" customHeight="1" x14ac:dyDescent="0.25">
      <c r="B83" s="110" t="str">
        <f t="shared" si="3"/>
        <v>PS3 -  - V - L</v>
      </c>
      <c r="C83" s="112" t="s">
        <v>482</v>
      </c>
      <c r="D83" s="112"/>
      <c r="E83" s="112" t="s">
        <v>816</v>
      </c>
      <c r="F83" s="112" t="s">
        <v>819</v>
      </c>
      <c r="G83" s="109" t="s">
        <v>87</v>
      </c>
      <c r="H83" s="107"/>
      <c r="I83" s="108"/>
      <c r="J83" s="107"/>
      <c r="K83" s="108"/>
      <c r="L83" s="107"/>
      <c r="M83" s="108"/>
      <c r="N83" s="104" t="s">
        <v>449</v>
      </c>
      <c r="O83" s="128"/>
      <c r="P83" s="105" t="s">
        <v>596</v>
      </c>
      <c r="Q83" s="106" t="s">
        <v>258</v>
      </c>
      <c r="R83" s="112"/>
      <c r="S83" s="101" t="s">
        <v>451</v>
      </c>
    </row>
    <row r="84" spans="2:19" ht="48.75" customHeight="1" x14ac:dyDescent="0.25">
      <c r="B84" s="110" t="str">
        <f t="shared" si="3"/>
        <v>B - 14 - A - R</v>
      </c>
      <c r="C84" s="112" t="s">
        <v>454</v>
      </c>
      <c r="D84" s="112">
        <v>14</v>
      </c>
      <c r="E84" s="112" t="s">
        <v>452</v>
      </c>
      <c r="F84" s="112" t="s">
        <v>817</v>
      </c>
      <c r="G84" s="109" t="s">
        <v>696</v>
      </c>
      <c r="H84" s="107"/>
      <c r="I84" s="108"/>
      <c r="J84" s="107"/>
      <c r="K84" s="108"/>
      <c r="L84" s="107"/>
      <c r="M84" s="108"/>
      <c r="N84" s="104" t="s">
        <v>454</v>
      </c>
      <c r="O84" s="128"/>
      <c r="P84" s="105" t="s">
        <v>596</v>
      </c>
      <c r="Q84" s="106" t="s">
        <v>697</v>
      </c>
      <c r="R84" s="112" t="s">
        <v>456</v>
      </c>
      <c r="S84" s="101" t="s">
        <v>451</v>
      </c>
    </row>
    <row r="85" spans="2:19" ht="48.75" customHeight="1" x14ac:dyDescent="0.25">
      <c r="B85" s="110" t="str">
        <f t="shared" si="3"/>
        <v>S2 - 2 - V - L</v>
      </c>
      <c r="C85" s="112" t="s">
        <v>473</v>
      </c>
      <c r="D85" s="112">
        <v>2</v>
      </c>
      <c r="E85" s="112" t="s">
        <v>816</v>
      </c>
      <c r="F85" s="112" t="s">
        <v>819</v>
      </c>
      <c r="G85" s="109" t="s">
        <v>528</v>
      </c>
      <c r="H85" s="107"/>
      <c r="I85" s="108"/>
      <c r="J85" s="107"/>
      <c r="K85" s="108"/>
      <c r="L85" s="107"/>
      <c r="M85" s="108"/>
      <c r="N85" s="104" t="s">
        <v>449</v>
      </c>
      <c r="O85" s="121"/>
      <c r="P85" s="105" t="s">
        <v>596</v>
      </c>
      <c r="Q85" s="106" t="s">
        <v>567</v>
      </c>
      <c r="R85" s="112" t="s">
        <v>456</v>
      </c>
      <c r="S85" s="101" t="s">
        <v>451</v>
      </c>
    </row>
    <row r="86" spans="2:19" ht="48.75" customHeight="1" x14ac:dyDescent="0.25">
      <c r="B86" s="110" t="str">
        <f t="shared" si="3"/>
        <v>S2 - 2 - V - R</v>
      </c>
      <c r="C86" s="112" t="s">
        <v>473</v>
      </c>
      <c r="D86" s="112">
        <v>2</v>
      </c>
      <c r="E86" s="112" t="s">
        <v>816</v>
      </c>
      <c r="F86" s="112" t="s">
        <v>817</v>
      </c>
      <c r="G86" s="109" t="s">
        <v>88</v>
      </c>
      <c r="H86" s="107"/>
      <c r="I86" s="108"/>
      <c r="J86" s="107"/>
      <c r="K86" s="108"/>
      <c r="L86" s="107"/>
      <c r="M86" s="108"/>
      <c r="N86" s="104" t="s">
        <v>454</v>
      </c>
      <c r="O86" s="121"/>
      <c r="P86" s="105" t="s">
        <v>596</v>
      </c>
      <c r="Q86" s="106" t="s">
        <v>260</v>
      </c>
      <c r="R86" s="112" t="s">
        <v>456</v>
      </c>
      <c r="S86" s="101" t="s">
        <v>451</v>
      </c>
    </row>
    <row r="87" spans="2:19" ht="48.75" customHeight="1" x14ac:dyDescent="0.25">
      <c r="B87" s="110" t="str">
        <f t="shared" si="3"/>
        <v>PS2 -  - A - L</v>
      </c>
      <c r="C87" s="112" t="s">
        <v>480</v>
      </c>
      <c r="D87" s="112"/>
      <c r="E87" s="112" t="s">
        <v>452</v>
      </c>
      <c r="F87" s="112" t="s">
        <v>819</v>
      </c>
      <c r="G87" s="109" t="s">
        <v>529</v>
      </c>
      <c r="H87" s="107"/>
      <c r="I87" s="108"/>
      <c r="J87" s="107"/>
      <c r="K87" s="108"/>
      <c r="L87" s="107"/>
      <c r="M87" s="108"/>
      <c r="N87" s="104" t="s">
        <v>454</v>
      </c>
      <c r="O87" s="128" t="s">
        <v>802</v>
      </c>
      <c r="P87" s="105" t="s">
        <v>596</v>
      </c>
      <c r="Q87" s="106" t="s">
        <v>261</v>
      </c>
      <c r="R87" s="112" t="s">
        <v>456</v>
      </c>
      <c r="S87" s="101" t="s">
        <v>451</v>
      </c>
    </row>
    <row r="88" spans="2:19" ht="48.75" hidden="1" customHeight="1" x14ac:dyDescent="0.25">
      <c r="B88" s="110" t="str">
        <f t="shared" si="3"/>
        <v xml:space="preserve"> -  -  - </v>
      </c>
      <c r="C88" s="110"/>
      <c r="D88" s="110"/>
      <c r="E88" s="110"/>
      <c r="F88" s="110"/>
      <c r="G88" s="109" t="s">
        <v>530</v>
      </c>
      <c r="H88" s="107"/>
      <c r="I88" s="108"/>
      <c r="J88" s="107"/>
      <c r="K88" s="108"/>
      <c r="L88" s="107"/>
      <c r="M88" s="108"/>
      <c r="N88" s="104" t="s">
        <v>454</v>
      </c>
      <c r="O88" s="121"/>
      <c r="P88" s="105" t="s">
        <v>596</v>
      </c>
      <c r="Q88" s="106" t="s">
        <v>262</v>
      </c>
      <c r="R88" s="112"/>
      <c r="S88" s="101" t="s">
        <v>451</v>
      </c>
    </row>
    <row r="89" spans="2:19" ht="48.75" hidden="1" customHeight="1" x14ac:dyDescent="0.25">
      <c r="B89" s="110" t="str">
        <f t="shared" si="3"/>
        <v xml:space="preserve"> -  -  - </v>
      </c>
      <c r="C89" s="110"/>
      <c r="D89" s="110"/>
      <c r="E89" s="110"/>
      <c r="F89" s="110"/>
      <c r="G89" s="109" t="s">
        <v>619</v>
      </c>
      <c r="H89" s="107"/>
      <c r="I89" s="108"/>
      <c r="J89" s="107"/>
      <c r="K89" s="108"/>
      <c r="L89" s="107"/>
      <c r="M89" s="108"/>
      <c r="N89" s="104" t="s">
        <v>454</v>
      </c>
      <c r="O89" s="121" t="s">
        <v>802</v>
      </c>
      <c r="P89" s="105" t="s">
        <v>596</v>
      </c>
      <c r="Q89" s="106" t="s">
        <v>259</v>
      </c>
      <c r="R89" s="112"/>
      <c r="S89" s="101" t="s">
        <v>451</v>
      </c>
    </row>
    <row r="90" spans="2:19" ht="48.75" customHeight="1" x14ac:dyDescent="0.25">
      <c r="B90" s="110" t="str">
        <f t="shared" si="3"/>
        <v>S3 - 1 - M - L</v>
      </c>
      <c r="C90" s="112" t="s">
        <v>476</v>
      </c>
      <c r="D90" s="112">
        <v>1</v>
      </c>
      <c r="E90" s="112" t="s">
        <v>818</v>
      </c>
      <c r="F90" s="112" t="s">
        <v>819</v>
      </c>
      <c r="G90" s="109" t="s">
        <v>709</v>
      </c>
      <c r="H90" s="107"/>
      <c r="I90" s="108"/>
      <c r="J90" s="107"/>
      <c r="K90" s="108"/>
      <c r="L90" s="107"/>
      <c r="M90" s="108"/>
      <c r="N90" s="104" t="s">
        <v>454</v>
      </c>
      <c r="O90" s="128"/>
      <c r="P90" s="105" t="s">
        <v>596</v>
      </c>
      <c r="Q90" s="106" t="s">
        <v>487</v>
      </c>
      <c r="R90" s="112" t="s">
        <v>456</v>
      </c>
      <c r="S90" s="101" t="s">
        <v>451</v>
      </c>
    </row>
    <row r="91" spans="2:19" ht="48.75" customHeight="1" x14ac:dyDescent="0.25">
      <c r="B91" s="110" t="str">
        <f t="shared" si="3"/>
        <v>B - 16 - A - L</v>
      </c>
      <c r="C91" s="111" t="s">
        <v>454</v>
      </c>
      <c r="D91" s="111">
        <v>16</v>
      </c>
      <c r="E91" s="111" t="s">
        <v>452</v>
      </c>
      <c r="F91" s="111" t="s">
        <v>819</v>
      </c>
      <c r="G91" s="109" t="s">
        <v>89</v>
      </c>
      <c r="H91" s="107"/>
      <c r="I91" s="108"/>
      <c r="J91" s="107"/>
      <c r="K91" s="108"/>
      <c r="L91" s="107"/>
      <c r="M91" s="108"/>
      <c r="N91" s="104" t="s">
        <v>452</v>
      </c>
      <c r="O91" s="128" t="s">
        <v>802</v>
      </c>
      <c r="P91" s="105" t="s">
        <v>596</v>
      </c>
      <c r="Q91" s="106" t="s">
        <v>263</v>
      </c>
      <c r="R91" s="112" t="s">
        <v>456</v>
      </c>
      <c r="S91" s="101" t="s">
        <v>451</v>
      </c>
    </row>
    <row r="92" spans="2:19" ht="48.75" customHeight="1" x14ac:dyDescent="0.25">
      <c r="B92" s="110" t="str">
        <f t="shared" si="3"/>
        <v>B - 16 - A - L</v>
      </c>
      <c r="C92" s="111" t="s">
        <v>454</v>
      </c>
      <c r="D92" s="111">
        <v>16</v>
      </c>
      <c r="E92" s="111" t="s">
        <v>452</v>
      </c>
      <c r="F92" s="111" t="s">
        <v>819</v>
      </c>
      <c r="G92" s="109" t="s">
        <v>90</v>
      </c>
      <c r="H92" s="107"/>
      <c r="I92" s="108"/>
      <c r="J92" s="107"/>
      <c r="K92" s="108"/>
      <c r="L92" s="107"/>
      <c r="M92" s="108"/>
      <c r="N92" s="104" t="s">
        <v>452</v>
      </c>
      <c r="O92" s="128" t="s">
        <v>802</v>
      </c>
      <c r="P92" s="105" t="s">
        <v>596</v>
      </c>
      <c r="Q92" s="106" t="s">
        <v>264</v>
      </c>
      <c r="R92" s="112" t="s">
        <v>456</v>
      </c>
      <c r="S92" s="101" t="s">
        <v>451</v>
      </c>
    </row>
    <row r="93" spans="2:19" ht="48.75" customHeight="1" x14ac:dyDescent="0.25">
      <c r="B93" s="110" t="str">
        <f t="shared" si="3"/>
        <v>B - 16 - V - L</v>
      </c>
      <c r="C93" s="111" t="s">
        <v>454</v>
      </c>
      <c r="D93" s="111">
        <v>16</v>
      </c>
      <c r="E93" s="111" t="s">
        <v>816</v>
      </c>
      <c r="F93" s="111" t="s">
        <v>819</v>
      </c>
      <c r="G93" s="109" t="s">
        <v>710</v>
      </c>
      <c r="H93" s="107"/>
      <c r="I93" s="108"/>
      <c r="J93" s="107"/>
      <c r="K93" s="108"/>
      <c r="L93" s="107"/>
      <c r="M93" s="108"/>
      <c r="N93" s="104" t="s">
        <v>452</v>
      </c>
      <c r="O93" s="128" t="s">
        <v>802</v>
      </c>
      <c r="P93" s="105" t="s">
        <v>596</v>
      </c>
      <c r="Q93" s="106" t="s">
        <v>766</v>
      </c>
      <c r="R93" s="112" t="s">
        <v>456</v>
      </c>
      <c r="S93" s="101" t="s">
        <v>451</v>
      </c>
    </row>
    <row r="94" spans="2:19" ht="48.75" customHeight="1" x14ac:dyDescent="0.25">
      <c r="B94" s="110" t="str">
        <f t="shared" si="3"/>
        <v>B - 16 - M - L</v>
      </c>
      <c r="C94" s="111" t="s">
        <v>454</v>
      </c>
      <c r="D94" s="111">
        <v>16</v>
      </c>
      <c r="E94" s="111" t="s">
        <v>818</v>
      </c>
      <c r="F94" s="111" t="s">
        <v>819</v>
      </c>
      <c r="G94" s="109" t="s">
        <v>531</v>
      </c>
      <c r="H94" s="107"/>
      <c r="I94" s="108"/>
      <c r="J94" s="107"/>
      <c r="K94" s="108"/>
      <c r="L94" s="107"/>
      <c r="M94" s="108"/>
      <c r="N94" s="104" t="s">
        <v>452</v>
      </c>
      <c r="O94" s="128" t="s">
        <v>802</v>
      </c>
      <c r="P94" s="105" t="s">
        <v>596</v>
      </c>
      <c r="Q94" s="106" t="s">
        <v>265</v>
      </c>
      <c r="R94" s="112" t="s">
        <v>461</v>
      </c>
      <c r="S94" s="101" t="s">
        <v>451</v>
      </c>
    </row>
    <row r="95" spans="2:19" ht="48.75" hidden="1" customHeight="1" x14ac:dyDescent="0.25">
      <c r="B95" s="110" t="str">
        <f t="shared" si="3"/>
        <v>PS3 -  - A - R</v>
      </c>
      <c r="C95" s="112" t="s">
        <v>482</v>
      </c>
      <c r="D95" s="112"/>
      <c r="E95" s="112" t="s">
        <v>452</v>
      </c>
      <c r="F95" s="112" t="s">
        <v>817</v>
      </c>
      <c r="G95" s="109" t="s">
        <v>620</v>
      </c>
      <c r="H95" s="107"/>
      <c r="I95" s="108"/>
      <c r="J95" s="107"/>
      <c r="K95" s="108"/>
      <c r="L95" s="107"/>
      <c r="M95" s="108"/>
      <c r="N95" s="104" t="s">
        <v>454</v>
      </c>
      <c r="O95" s="128"/>
      <c r="P95" s="105" t="s">
        <v>596</v>
      </c>
      <c r="Q95" s="106" t="s">
        <v>267</v>
      </c>
      <c r="R95" s="112"/>
      <c r="S95" s="101" t="s">
        <v>451</v>
      </c>
    </row>
    <row r="96" spans="2:19" ht="48.75" customHeight="1" x14ac:dyDescent="0.25">
      <c r="B96" s="110" t="str">
        <f t="shared" si="3"/>
        <v>PS7 -  - M - L</v>
      </c>
      <c r="C96" s="112" t="s">
        <v>686</v>
      </c>
      <c r="D96" s="112"/>
      <c r="E96" s="112" t="s">
        <v>818</v>
      </c>
      <c r="F96" s="112" t="s">
        <v>819</v>
      </c>
      <c r="G96" s="109" t="s">
        <v>621</v>
      </c>
      <c r="H96" s="107"/>
      <c r="I96" s="108"/>
      <c r="J96" s="107"/>
      <c r="K96" s="108"/>
      <c r="L96" s="107"/>
      <c r="M96" s="108"/>
      <c r="N96" s="104" t="s">
        <v>454</v>
      </c>
      <c r="O96" s="128" t="s">
        <v>802</v>
      </c>
      <c r="P96" s="105" t="s">
        <v>596</v>
      </c>
      <c r="Q96" s="106" t="s">
        <v>674</v>
      </c>
      <c r="R96" s="112" t="s">
        <v>450</v>
      </c>
      <c r="S96" s="101" t="s">
        <v>451</v>
      </c>
    </row>
    <row r="97" spans="2:19" ht="48.75" customHeight="1" x14ac:dyDescent="0.25">
      <c r="B97" s="110" t="str">
        <f t="shared" si="3"/>
        <v>B - 5 - M - R</v>
      </c>
      <c r="C97" s="112" t="s">
        <v>454</v>
      </c>
      <c r="D97" s="112">
        <v>5</v>
      </c>
      <c r="E97" s="112" t="s">
        <v>818</v>
      </c>
      <c r="F97" s="112" t="s">
        <v>817</v>
      </c>
      <c r="G97" s="109" t="s">
        <v>622</v>
      </c>
      <c r="H97" s="107"/>
      <c r="I97" s="108"/>
      <c r="J97" s="107"/>
      <c r="K97" s="108"/>
      <c r="L97" s="107"/>
      <c r="M97" s="108"/>
      <c r="N97" s="104" t="s">
        <v>454</v>
      </c>
      <c r="O97" s="128" t="s">
        <v>802</v>
      </c>
      <c r="P97" s="105" t="s">
        <v>596</v>
      </c>
      <c r="Q97" s="106" t="s">
        <v>266</v>
      </c>
      <c r="R97" s="112" t="s">
        <v>456</v>
      </c>
      <c r="S97" s="101" t="s">
        <v>451</v>
      </c>
    </row>
    <row r="98" spans="2:19" ht="48.75" hidden="1" customHeight="1" x14ac:dyDescent="0.25">
      <c r="B98" s="110" t="str">
        <f t="shared" si="3"/>
        <v xml:space="preserve">PS2 -  -  - </v>
      </c>
      <c r="C98" s="112" t="s">
        <v>480</v>
      </c>
      <c r="D98" s="112"/>
      <c r="E98" s="112"/>
      <c r="F98" s="112"/>
      <c r="G98" s="109" t="s">
        <v>711</v>
      </c>
      <c r="H98" s="107"/>
      <c r="I98" s="108"/>
      <c r="J98" s="107"/>
      <c r="K98" s="108"/>
      <c r="L98" s="107"/>
      <c r="M98" s="108"/>
      <c r="N98" s="104" t="s">
        <v>452</v>
      </c>
      <c r="O98" s="128" t="s">
        <v>802</v>
      </c>
      <c r="P98" s="105" t="s">
        <v>596</v>
      </c>
      <c r="Q98" s="106" t="s">
        <v>269</v>
      </c>
      <c r="R98" s="112"/>
      <c r="S98" s="101" t="s">
        <v>451</v>
      </c>
    </row>
    <row r="99" spans="2:19" ht="48.75" hidden="1" customHeight="1" x14ac:dyDescent="0.25">
      <c r="B99" s="110" t="str">
        <f t="shared" si="3"/>
        <v xml:space="preserve">PS2 -  -  - </v>
      </c>
      <c r="C99" s="112" t="s">
        <v>480</v>
      </c>
      <c r="D99" s="112"/>
      <c r="E99" s="112"/>
      <c r="F99" s="112"/>
      <c r="G99" s="109" t="s">
        <v>826</v>
      </c>
      <c r="H99" s="107"/>
      <c r="I99" s="108"/>
      <c r="J99" s="107"/>
      <c r="K99" s="108"/>
      <c r="L99" s="107"/>
      <c r="M99" s="108"/>
      <c r="N99" s="104" t="s">
        <v>452</v>
      </c>
      <c r="O99" s="121" t="s">
        <v>802</v>
      </c>
      <c r="P99" s="105" t="s">
        <v>596</v>
      </c>
      <c r="Q99" s="106" t="s">
        <v>767</v>
      </c>
      <c r="R99" s="112"/>
      <c r="S99" s="101" t="s">
        <v>451</v>
      </c>
    </row>
    <row r="100" spans="2:19" ht="48.75" hidden="1" customHeight="1" x14ac:dyDescent="0.25">
      <c r="B100" s="110" t="str">
        <f t="shared" si="3"/>
        <v xml:space="preserve">PS2 -  -  - </v>
      </c>
      <c r="C100" s="110" t="s">
        <v>480</v>
      </c>
      <c r="D100" s="112"/>
      <c r="E100" s="112"/>
      <c r="F100" s="112"/>
      <c r="G100" s="109" t="s">
        <v>712</v>
      </c>
      <c r="H100" s="107"/>
      <c r="I100" s="108"/>
      <c r="J100" s="107"/>
      <c r="K100" s="108"/>
      <c r="L100" s="107"/>
      <c r="M100" s="108"/>
      <c r="N100" s="104" t="s">
        <v>452</v>
      </c>
      <c r="O100" s="128" t="s">
        <v>802</v>
      </c>
      <c r="P100" s="105" t="s">
        <v>596</v>
      </c>
      <c r="Q100" s="106" t="s">
        <v>498</v>
      </c>
      <c r="R100" s="112"/>
      <c r="S100" s="101" t="s">
        <v>451</v>
      </c>
    </row>
    <row r="101" spans="2:19" ht="48.75" hidden="1" customHeight="1" x14ac:dyDescent="0.25">
      <c r="B101" s="110" t="str">
        <f t="shared" si="3"/>
        <v>PS2 -  - A - L</v>
      </c>
      <c r="C101" s="112" t="s">
        <v>480</v>
      </c>
      <c r="D101" s="112"/>
      <c r="E101" s="112" t="s">
        <v>452</v>
      </c>
      <c r="F101" s="112" t="s">
        <v>819</v>
      </c>
      <c r="G101" s="109" t="s">
        <v>713</v>
      </c>
      <c r="H101" s="107"/>
      <c r="I101" s="108"/>
      <c r="J101" s="107"/>
      <c r="K101" s="108"/>
      <c r="L101" s="107"/>
      <c r="M101" s="108"/>
      <c r="N101" s="104" t="s">
        <v>452</v>
      </c>
      <c r="O101" s="128" t="s">
        <v>802</v>
      </c>
      <c r="P101" s="105" t="s">
        <v>596</v>
      </c>
      <c r="Q101" s="106" t="s">
        <v>675</v>
      </c>
      <c r="R101" s="112"/>
      <c r="S101" s="101" t="s">
        <v>451</v>
      </c>
    </row>
    <row r="102" spans="2:19" ht="48.75" hidden="1" customHeight="1" x14ac:dyDescent="0.25">
      <c r="B102" s="110" t="str">
        <f t="shared" si="3"/>
        <v>PS2 -  - A - L</v>
      </c>
      <c r="C102" s="112" t="s">
        <v>480</v>
      </c>
      <c r="D102" s="112"/>
      <c r="E102" s="112" t="s">
        <v>452</v>
      </c>
      <c r="F102" s="112" t="s">
        <v>819</v>
      </c>
      <c r="G102" s="109" t="s">
        <v>714</v>
      </c>
      <c r="H102" s="107"/>
      <c r="I102" s="108"/>
      <c r="J102" s="107"/>
      <c r="K102" s="108"/>
      <c r="L102" s="107"/>
      <c r="M102" s="108"/>
      <c r="N102" s="104" t="s">
        <v>452</v>
      </c>
      <c r="O102" s="128" t="s">
        <v>802</v>
      </c>
      <c r="P102" s="105" t="s">
        <v>596</v>
      </c>
      <c r="Q102" s="106" t="s">
        <v>768</v>
      </c>
      <c r="R102" s="112"/>
      <c r="S102" s="101" t="s">
        <v>451</v>
      </c>
    </row>
    <row r="103" spans="2:19" ht="48.75" hidden="1" customHeight="1" x14ac:dyDescent="0.25">
      <c r="B103" s="110" t="str">
        <f t="shared" si="3"/>
        <v xml:space="preserve">PS2 -  -  - </v>
      </c>
      <c r="C103" s="112" t="s">
        <v>480</v>
      </c>
      <c r="D103" s="112"/>
      <c r="E103" s="112"/>
      <c r="F103" s="112"/>
      <c r="G103" s="109" t="s">
        <v>715</v>
      </c>
      <c r="H103" s="107"/>
      <c r="I103" s="108"/>
      <c r="J103" s="107"/>
      <c r="K103" s="108"/>
      <c r="L103" s="107"/>
      <c r="M103" s="108"/>
      <c r="N103" s="104" t="s">
        <v>452</v>
      </c>
      <c r="O103" s="128" t="s">
        <v>802</v>
      </c>
      <c r="P103" s="105" t="s">
        <v>596</v>
      </c>
      <c r="Q103" s="106" t="s">
        <v>271</v>
      </c>
      <c r="R103" s="112"/>
      <c r="S103" s="101" t="s">
        <v>451</v>
      </c>
    </row>
    <row r="104" spans="2:19" ht="48.75" hidden="1" customHeight="1" x14ac:dyDescent="0.25">
      <c r="B104" s="110" t="str">
        <f t="shared" si="3"/>
        <v xml:space="preserve"> -  -  - </v>
      </c>
      <c r="C104" s="110"/>
      <c r="D104" s="110"/>
      <c r="E104" s="110"/>
      <c r="F104" s="110"/>
      <c r="G104" s="109" t="s">
        <v>716</v>
      </c>
      <c r="H104" s="107"/>
      <c r="I104" s="108"/>
      <c r="J104" s="107"/>
      <c r="K104" s="108"/>
      <c r="L104" s="107"/>
      <c r="M104" s="108"/>
      <c r="N104" s="104" t="s">
        <v>452</v>
      </c>
      <c r="O104" s="121" t="s">
        <v>802</v>
      </c>
      <c r="P104" s="105" t="s">
        <v>596</v>
      </c>
      <c r="Q104" s="106" t="s">
        <v>270</v>
      </c>
      <c r="R104" s="112"/>
      <c r="S104" s="101" t="s">
        <v>451</v>
      </c>
    </row>
    <row r="105" spans="2:19" ht="48.75" hidden="1" customHeight="1" x14ac:dyDescent="0.25">
      <c r="B105" s="110" t="str">
        <f t="shared" si="3"/>
        <v>PS3 -  - V - R</v>
      </c>
      <c r="C105" s="112" t="s">
        <v>482</v>
      </c>
      <c r="D105" s="112"/>
      <c r="E105" s="112" t="s">
        <v>816</v>
      </c>
      <c r="F105" s="112" t="s">
        <v>817</v>
      </c>
      <c r="G105" s="109" t="s">
        <v>717</v>
      </c>
      <c r="H105" s="107"/>
      <c r="I105" s="108"/>
      <c r="J105" s="107"/>
      <c r="K105" s="108"/>
      <c r="L105" s="107"/>
      <c r="M105" s="108"/>
      <c r="N105" s="104" t="s">
        <v>454</v>
      </c>
      <c r="O105" s="128" t="s">
        <v>802</v>
      </c>
      <c r="P105" s="105" t="s">
        <v>596</v>
      </c>
      <c r="Q105" s="106" t="s">
        <v>268</v>
      </c>
      <c r="R105" s="112"/>
      <c r="S105" s="101" t="s">
        <v>451</v>
      </c>
    </row>
    <row r="106" spans="2:19" ht="48.75" customHeight="1" x14ac:dyDescent="0.25">
      <c r="B106" s="110" t="str">
        <f t="shared" si="3"/>
        <v>PS2 -  - M - R</v>
      </c>
      <c r="C106" s="112" t="s">
        <v>480</v>
      </c>
      <c r="D106" s="112"/>
      <c r="E106" s="112" t="s">
        <v>818</v>
      </c>
      <c r="F106" s="112" t="s">
        <v>817</v>
      </c>
      <c r="G106" s="109" t="s">
        <v>718</v>
      </c>
      <c r="H106" s="107"/>
      <c r="I106" s="108"/>
      <c r="J106" s="107"/>
      <c r="K106" s="108"/>
      <c r="L106" s="107"/>
      <c r="M106" s="108"/>
      <c r="N106" s="104" t="s">
        <v>454</v>
      </c>
      <c r="O106" s="128"/>
      <c r="P106" s="105" t="s">
        <v>596</v>
      </c>
      <c r="Q106" s="106" t="s">
        <v>769</v>
      </c>
      <c r="R106" s="112" t="s">
        <v>456</v>
      </c>
      <c r="S106" s="101" t="s">
        <v>451</v>
      </c>
    </row>
    <row r="107" spans="2:19" ht="48.75" customHeight="1" x14ac:dyDescent="0.25">
      <c r="B107" s="110" t="str">
        <f t="shared" si="3"/>
        <v>PS2 -  - M - L</v>
      </c>
      <c r="C107" s="112" t="s">
        <v>480</v>
      </c>
      <c r="D107" s="112"/>
      <c r="E107" s="112" t="s">
        <v>818</v>
      </c>
      <c r="F107" s="112" t="s">
        <v>819</v>
      </c>
      <c r="G107" s="109" t="s">
        <v>719</v>
      </c>
      <c r="H107" s="107"/>
      <c r="I107" s="108"/>
      <c r="J107" s="107"/>
      <c r="K107" s="108"/>
      <c r="L107" s="107"/>
      <c r="M107" s="108"/>
      <c r="N107" s="104" t="s">
        <v>463</v>
      </c>
      <c r="O107" s="121"/>
      <c r="P107" s="105" t="s">
        <v>597</v>
      </c>
      <c r="Q107" s="106" t="s">
        <v>770</v>
      </c>
      <c r="R107" s="112" t="s">
        <v>457</v>
      </c>
      <c r="S107" s="101" t="s">
        <v>451</v>
      </c>
    </row>
    <row r="108" spans="2:19" ht="48.75" customHeight="1" x14ac:dyDescent="0.25">
      <c r="B108" s="110" t="str">
        <f t="shared" si="3"/>
        <v>PS2 -  - M - L</v>
      </c>
      <c r="C108" s="112" t="s">
        <v>480</v>
      </c>
      <c r="D108" s="112"/>
      <c r="E108" s="112" t="s">
        <v>818</v>
      </c>
      <c r="F108" s="112" t="s">
        <v>819</v>
      </c>
      <c r="G108" s="109" t="s">
        <v>720</v>
      </c>
      <c r="H108" s="107"/>
      <c r="I108" s="108"/>
      <c r="J108" s="107"/>
      <c r="K108" s="108"/>
      <c r="L108" s="107"/>
      <c r="M108" s="108"/>
      <c r="N108" s="104" t="s">
        <v>463</v>
      </c>
      <c r="O108" s="121"/>
      <c r="P108" s="105" t="s">
        <v>597</v>
      </c>
      <c r="Q108" s="106" t="s">
        <v>771</v>
      </c>
      <c r="R108" s="112" t="s">
        <v>457</v>
      </c>
      <c r="S108" s="101" t="s">
        <v>451</v>
      </c>
    </row>
    <row r="109" spans="2:19" ht="48.75" customHeight="1" x14ac:dyDescent="0.25">
      <c r="B109" s="110" t="str">
        <f t="shared" si="3"/>
        <v>PS2 -  - M - L</v>
      </c>
      <c r="C109" s="112" t="s">
        <v>480</v>
      </c>
      <c r="D109" s="112"/>
      <c r="E109" s="112" t="s">
        <v>818</v>
      </c>
      <c r="F109" s="112" t="s">
        <v>819</v>
      </c>
      <c r="G109" s="109" t="s">
        <v>721</v>
      </c>
      <c r="H109" s="107"/>
      <c r="I109" s="108"/>
      <c r="J109" s="107"/>
      <c r="K109" s="108"/>
      <c r="L109" s="107"/>
      <c r="M109" s="108"/>
      <c r="N109" s="104" t="s">
        <v>463</v>
      </c>
      <c r="O109" s="121" t="s">
        <v>802</v>
      </c>
      <c r="P109" s="105" t="s">
        <v>597</v>
      </c>
      <c r="Q109" s="106" t="s">
        <v>772</v>
      </c>
      <c r="R109" s="112" t="s">
        <v>457</v>
      </c>
      <c r="S109" s="101" t="s">
        <v>451</v>
      </c>
    </row>
    <row r="110" spans="2:19" ht="48.75" hidden="1" customHeight="1" x14ac:dyDescent="0.25">
      <c r="B110" s="110" t="str">
        <f t="shared" si="3"/>
        <v xml:space="preserve"> -  -  - </v>
      </c>
      <c r="C110" s="110"/>
      <c r="D110" s="110"/>
      <c r="E110" s="110"/>
      <c r="F110" s="110"/>
      <c r="G110" s="109" t="s">
        <v>91</v>
      </c>
      <c r="H110" s="107"/>
      <c r="I110" s="108"/>
      <c r="J110" s="107"/>
      <c r="K110" s="108"/>
      <c r="L110" s="107"/>
      <c r="M110" s="108"/>
      <c r="N110" s="104" t="s">
        <v>449</v>
      </c>
      <c r="O110" s="121"/>
      <c r="P110" s="105" t="s">
        <v>596</v>
      </c>
      <c r="Q110" s="106" t="s">
        <v>272</v>
      </c>
      <c r="R110" s="112"/>
      <c r="S110" s="101" t="s">
        <v>451</v>
      </c>
    </row>
    <row r="111" spans="2:19" ht="48.75" hidden="1" customHeight="1" x14ac:dyDescent="0.25">
      <c r="B111" s="110" t="str">
        <f t="shared" si="3"/>
        <v>B - 9 - M - R</v>
      </c>
      <c r="C111" s="111" t="s">
        <v>454</v>
      </c>
      <c r="D111" s="111">
        <v>9</v>
      </c>
      <c r="E111" s="111" t="s">
        <v>818</v>
      </c>
      <c r="F111" s="111" t="s">
        <v>817</v>
      </c>
      <c r="G111" s="109" t="s">
        <v>92</v>
      </c>
      <c r="H111" s="107"/>
      <c r="I111" s="108"/>
      <c r="J111" s="107"/>
      <c r="K111" s="108"/>
      <c r="L111" s="107"/>
      <c r="M111" s="108"/>
      <c r="N111" s="104" t="s">
        <v>454</v>
      </c>
      <c r="O111" s="128"/>
      <c r="P111" s="105" t="s">
        <v>596</v>
      </c>
      <c r="Q111" s="106" t="s">
        <v>273</v>
      </c>
      <c r="R111" s="112"/>
      <c r="S111" s="101" t="s">
        <v>451</v>
      </c>
    </row>
    <row r="112" spans="2:19" ht="48.75" hidden="1" customHeight="1" x14ac:dyDescent="0.25">
      <c r="B112" s="110" t="str">
        <f t="shared" si="3"/>
        <v xml:space="preserve"> -  -  - </v>
      </c>
      <c r="C112" s="110"/>
      <c r="D112" s="110"/>
      <c r="E112" s="110"/>
      <c r="F112" s="110"/>
      <c r="G112" s="109" t="s">
        <v>93</v>
      </c>
      <c r="H112" s="107"/>
      <c r="I112" s="108"/>
      <c r="J112" s="107"/>
      <c r="K112" s="108"/>
      <c r="L112" s="107"/>
      <c r="M112" s="108"/>
      <c r="N112" s="104" t="s">
        <v>462</v>
      </c>
      <c r="O112" s="121"/>
      <c r="P112" s="105" t="s">
        <v>596</v>
      </c>
      <c r="Q112" s="106" t="s">
        <v>274</v>
      </c>
      <c r="R112" s="112"/>
      <c r="S112" s="101" t="s">
        <v>458</v>
      </c>
    </row>
    <row r="113" spans="2:19" ht="48.75" hidden="1" customHeight="1" x14ac:dyDescent="0.25">
      <c r="B113" s="110" t="str">
        <f t="shared" si="3"/>
        <v xml:space="preserve"> -  -  - </v>
      </c>
      <c r="C113" s="110"/>
      <c r="D113" s="110"/>
      <c r="E113" s="110"/>
      <c r="F113" s="110"/>
      <c r="G113" s="109" t="s">
        <v>94</v>
      </c>
      <c r="H113" s="107"/>
      <c r="I113" s="108"/>
      <c r="J113" s="107"/>
      <c r="K113" s="108"/>
      <c r="L113" s="107"/>
      <c r="M113" s="108"/>
      <c r="N113" s="104" t="s">
        <v>463</v>
      </c>
      <c r="O113" s="121"/>
      <c r="P113" s="105" t="s">
        <v>596</v>
      </c>
      <c r="Q113" s="106" t="s">
        <v>275</v>
      </c>
      <c r="R113" s="112"/>
      <c r="S113" s="101" t="s">
        <v>458</v>
      </c>
    </row>
    <row r="114" spans="2:19" ht="48.75" hidden="1" customHeight="1" x14ac:dyDescent="0.25">
      <c r="B114" s="110" t="str">
        <f t="shared" ref="B114:B145" si="4">CONCATENATE(C114," - ",D114," - ",E114," - ",F114)</f>
        <v xml:space="preserve"> -  -  - </v>
      </c>
      <c r="C114" s="110"/>
      <c r="D114" s="110"/>
      <c r="E114" s="110"/>
      <c r="F114" s="110"/>
      <c r="G114" s="109" t="s">
        <v>95</v>
      </c>
      <c r="H114" s="107"/>
      <c r="I114" s="108"/>
      <c r="J114" s="107"/>
      <c r="K114" s="108"/>
      <c r="L114" s="107"/>
      <c r="M114" s="108"/>
      <c r="N114" s="104" t="s">
        <v>463</v>
      </c>
      <c r="O114" s="121"/>
      <c r="P114" s="105" t="s">
        <v>596</v>
      </c>
      <c r="Q114" s="106" t="s">
        <v>276</v>
      </c>
      <c r="R114" s="112"/>
      <c r="S114" s="101" t="s">
        <v>458</v>
      </c>
    </row>
    <row r="115" spans="2:19" ht="48.75" hidden="1" customHeight="1" x14ac:dyDescent="0.25">
      <c r="B115" s="110" t="str">
        <f t="shared" si="4"/>
        <v xml:space="preserve"> -  -  - </v>
      </c>
      <c r="C115" s="110"/>
      <c r="D115" s="110"/>
      <c r="E115" s="110"/>
      <c r="F115" s="110"/>
      <c r="G115" s="109" t="s">
        <v>96</v>
      </c>
      <c r="H115" s="107"/>
      <c r="I115" s="108"/>
      <c r="J115" s="107"/>
      <c r="K115" s="108"/>
      <c r="L115" s="107"/>
      <c r="M115" s="108"/>
      <c r="N115" s="104" t="s">
        <v>463</v>
      </c>
      <c r="O115" s="121"/>
      <c r="P115" s="105" t="s">
        <v>597</v>
      </c>
      <c r="Q115" s="106" t="s">
        <v>277</v>
      </c>
      <c r="R115" s="112"/>
      <c r="S115" s="101" t="s">
        <v>451</v>
      </c>
    </row>
    <row r="116" spans="2:19" ht="48.75" hidden="1" customHeight="1" x14ac:dyDescent="0.25">
      <c r="B116" s="110" t="str">
        <f t="shared" si="4"/>
        <v xml:space="preserve"> -  -  - </v>
      </c>
      <c r="C116" s="110"/>
      <c r="D116" s="110"/>
      <c r="E116" s="110"/>
      <c r="F116" s="110"/>
      <c r="G116" s="109" t="s">
        <v>722</v>
      </c>
      <c r="H116" s="107"/>
      <c r="I116" s="108"/>
      <c r="J116" s="107"/>
      <c r="K116" s="108"/>
      <c r="L116" s="107"/>
      <c r="M116" s="108"/>
      <c r="N116" s="104" t="s">
        <v>604</v>
      </c>
      <c r="O116" s="121"/>
      <c r="P116" s="105" t="s">
        <v>801</v>
      </c>
      <c r="Q116" s="106" t="s">
        <v>568</v>
      </c>
      <c r="R116" s="112"/>
      <c r="S116" s="101" t="s">
        <v>451</v>
      </c>
    </row>
    <row r="117" spans="2:19" ht="48.75" customHeight="1" x14ac:dyDescent="0.25">
      <c r="B117" s="110" t="str">
        <f t="shared" si="4"/>
        <v>S1 - 1 - V - R</v>
      </c>
      <c r="C117" s="112" t="s">
        <v>469</v>
      </c>
      <c r="D117" s="112">
        <v>1</v>
      </c>
      <c r="E117" s="112" t="s">
        <v>816</v>
      </c>
      <c r="F117" s="112" t="s">
        <v>817</v>
      </c>
      <c r="G117" s="109" t="s">
        <v>623</v>
      </c>
      <c r="H117" s="107"/>
      <c r="I117" s="108"/>
      <c r="J117" s="107"/>
      <c r="K117" s="108"/>
      <c r="L117" s="107"/>
      <c r="M117" s="108"/>
      <c r="N117" s="104" t="s">
        <v>463</v>
      </c>
      <c r="O117" s="128"/>
      <c r="P117" s="105" t="s">
        <v>597</v>
      </c>
      <c r="Q117" s="106" t="s">
        <v>570</v>
      </c>
      <c r="R117" s="112" t="s">
        <v>456</v>
      </c>
      <c r="S117" s="101" t="s">
        <v>451</v>
      </c>
    </row>
    <row r="118" spans="2:19" ht="48.75" customHeight="1" x14ac:dyDescent="0.25">
      <c r="B118" s="110" t="str">
        <f t="shared" si="4"/>
        <v>S1 - 1 - A - L</v>
      </c>
      <c r="C118" s="112" t="s">
        <v>469</v>
      </c>
      <c r="D118" s="112">
        <v>1</v>
      </c>
      <c r="E118" s="112" t="s">
        <v>452</v>
      </c>
      <c r="F118" s="112" t="s">
        <v>819</v>
      </c>
      <c r="G118" s="109" t="s">
        <v>97</v>
      </c>
      <c r="H118" s="107"/>
      <c r="I118" s="108"/>
      <c r="J118" s="107"/>
      <c r="K118" s="108"/>
      <c r="L118" s="107"/>
      <c r="M118" s="108"/>
      <c r="N118" s="104" t="s">
        <v>463</v>
      </c>
      <c r="O118" s="128"/>
      <c r="P118" s="105" t="s">
        <v>597</v>
      </c>
      <c r="Q118" s="106" t="s">
        <v>278</v>
      </c>
      <c r="R118" s="112" t="s">
        <v>456</v>
      </c>
      <c r="S118" s="101" t="s">
        <v>451</v>
      </c>
    </row>
    <row r="119" spans="2:19" ht="48.75" hidden="1" customHeight="1" x14ac:dyDescent="0.25">
      <c r="B119" s="110" t="str">
        <f t="shared" si="4"/>
        <v xml:space="preserve"> -  -  - </v>
      </c>
      <c r="C119" s="110"/>
      <c r="D119" s="110"/>
      <c r="E119" s="110"/>
      <c r="F119" s="110"/>
      <c r="G119" s="109" t="s">
        <v>98</v>
      </c>
      <c r="H119" s="107"/>
      <c r="I119" s="108"/>
      <c r="J119" s="107"/>
      <c r="K119" s="108"/>
      <c r="L119" s="107"/>
      <c r="M119" s="108"/>
      <c r="N119" s="104" t="s">
        <v>463</v>
      </c>
      <c r="O119" s="121"/>
      <c r="P119" s="105" t="s">
        <v>597</v>
      </c>
      <c r="Q119" s="106" t="s">
        <v>279</v>
      </c>
      <c r="R119" s="112"/>
      <c r="S119" s="101" t="s">
        <v>451</v>
      </c>
    </row>
    <row r="120" spans="2:19" ht="48.75" hidden="1" customHeight="1" x14ac:dyDescent="0.25">
      <c r="B120" s="110" t="str">
        <f t="shared" si="4"/>
        <v xml:space="preserve"> -  -  - </v>
      </c>
      <c r="C120" s="110"/>
      <c r="D120" s="110"/>
      <c r="E120" s="110"/>
      <c r="F120" s="110"/>
      <c r="G120" s="109" t="s">
        <v>624</v>
      </c>
      <c r="H120" s="107"/>
      <c r="I120" s="108"/>
      <c r="J120" s="107"/>
      <c r="K120" s="108"/>
      <c r="L120" s="107"/>
      <c r="M120" s="108"/>
      <c r="N120" s="104" t="s">
        <v>463</v>
      </c>
      <c r="O120" s="121"/>
      <c r="P120" s="105" t="s">
        <v>597</v>
      </c>
      <c r="Q120" s="106" t="s">
        <v>676</v>
      </c>
      <c r="R120" s="112"/>
      <c r="S120" s="101" t="s">
        <v>451</v>
      </c>
    </row>
    <row r="121" spans="2:19" ht="48.75" customHeight="1" x14ac:dyDescent="0.25">
      <c r="B121" s="110" t="str">
        <f t="shared" si="4"/>
        <v>B - 7 - V - L</v>
      </c>
      <c r="C121" s="112" t="s">
        <v>454</v>
      </c>
      <c r="D121" s="112">
        <v>7</v>
      </c>
      <c r="E121" s="112" t="s">
        <v>816</v>
      </c>
      <c r="F121" s="112" t="s">
        <v>819</v>
      </c>
      <c r="G121" s="109" t="s">
        <v>99</v>
      </c>
      <c r="H121" s="107"/>
      <c r="I121" s="108"/>
      <c r="J121" s="107"/>
      <c r="K121" s="108"/>
      <c r="L121" s="107"/>
      <c r="M121" s="108"/>
      <c r="N121" s="104" t="s">
        <v>463</v>
      </c>
      <c r="O121" s="128"/>
      <c r="P121" s="105" t="s">
        <v>597</v>
      </c>
      <c r="Q121" s="106" t="s">
        <v>280</v>
      </c>
      <c r="R121" s="112" t="s">
        <v>456</v>
      </c>
      <c r="S121" s="101" t="s">
        <v>451</v>
      </c>
    </row>
    <row r="122" spans="2:19" ht="48.75" customHeight="1" x14ac:dyDescent="0.25">
      <c r="B122" s="110" t="str">
        <f t="shared" si="4"/>
        <v>PS2 -  - V - R</v>
      </c>
      <c r="C122" s="112" t="s">
        <v>480</v>
      </c>
      <c r="D122" s="112"/>
      <c r="E122" s="112" t="s">
        <v>816</v>
      </c>
      <c r="F122" s="112" t="s">
        <v>817</v>
      </c>
      <c r="G122" s="109" t="s">
        <v>625</v>
      </c>
      <c r="H122" s="107"/>
      <c r="I122" s="108"/>
      <c r="J122" s="107"/>
      <c r="K122" s="108"/>
      <c r="L122" s="107"/>
      <c r="M122" s="108"/>
      <c r="N122" s="104" t="s">
        <v>463</v>
      </c>
      <c r="O122" s="128"/>
      <c r="P122" s="105" t="s">
        <v>597</v>
      </c>
      <c r="Q122" s="106" t="s">
        <v>569</v>
      </c>
      <c r="R122" s="112" t="s">
        <v>457</v>
      </c>
      <c r="S122" s="101" t="s">
        <v>451</v>
      </c>
    </row>
    <row r="123" spans="2:19" ht="48.75" customHeight="1" x14ac:dyDescent="0.25">
      <c r="B123" s="110" t="str">
        <f t="shared" si="4"/>
        <v>S1 - 1 - V - R</v>
      </c>
      <c r="C123" s="112" t="s">
        <v>469</v>
      </c>
      <c r="D123" s="112">
        <v>1</v>
      </c>
      <c r="E123" s="112" t="s">
        <v>816</v>
      </c>
      <c r="F123" s="112" t="s">
        <v>817</v>
      </c>
      <c r="G123" s="109" t="s">
        <v>626</v>
      </c>
      <c r="H123" s="107"/>
      <c r="I123" s="108"/>
      <c r="J123" s="107"/>
      <c r="K123" s="108"/>
      <c r="L123" s="107"/>
      <c r="M123" s="108"/>
      <c r="N123" s="104" t="s">
        <v>463</v>
      </c>
      <c r="O123" s="128" t="s">
        <v>802</v>
      </c>
      <c r="P123" s="105" t="s">
        <v>597</v>
      </c>
      <c r="Q123" s="106" t="s">
        <v>571</v>
      </c>
      <c r="R123" s="112" t="s">
        <v>456</v>
      </c>
      <c r="S123" s="101" t="s">
        <v>451</v>
      </c>
    </row>
    <row r="124" spans="2:19" ht="48.75" hidden="1" customHeight="1" x14ac:dyDescent="0.25">
      <c r="B124" s="110" t="str">
        <f t="shared" si="4"/>
        <v>S2 - 1 - V - R</v>
      </c>
      <c r="C124" s="112" t="s">
        <v>473</v>
      </c>
      <c r="D124" s="112">
        <v>1</v>
      </c>
      <c r="E124" s="112" t="s">
        <v>816</v>
      </c>
      <c r="F124" s="112" t="s">
        <v>817</v>
      </c>
      <c r="G124" s="109" t="s">
        <v>532</v>
      </c>
      <c r="H124" s="107"/>
      <c r="I124" s="108"/>
      <c r="J124" s="107"/>
      <c r="K124" s="108"/>
      <c r="L124" s="107"/>
      <c r="M124" s="108"/>
      <c r="N124" s="104" t="s">
        <v>459</v>
      </c>
      <c r="O124" s="121"/>
      <c r="P124" s="105" t="s">
        <v>596</v>
      </c>
      <c r="Q124" s="106" t="s">
        <v>572</v>
      </c>
      <c r="R124" s="112"/>
      <c r="S124" s="101" t="s">
        <v>451</v>
      </c>
    </row>
    <row r="125" spans="2:19" ht="48.75" hidden="1" customHeight="1" x14ac:dyDescent="0.25">
      <c r="B125" s="110" t="str">
        <f t="shared" si="4"/>
        <v>PS3 -  - V - R</v>
      </c>
      <c r="C125" s="112" t="s">
        <v>482</v>
      </c>
      <c r="D125" s="112"/>
      <c r="E125" s="112" t="s">
        <v>816</v>
      </c>
      <c r="F125" s="112" t="s">
        <v>817</v>
      </c>
      <c r="G125" s="109" t="s">
        <v>100</v>
      </c>
      <c r="H125" s="107"/>
      <c r="I125" s="108"/>
      <c r="J125" s="107"/>
      <c r="K125" s="108"/>
      <c r="L125" s="107"/>
      <c r="M125" s="108"/>
      <c r="N125" s="104" t="s">
        <v>452</v>
      </c>
      <c r="O125" s="128"/>
      <c r="P125" s="105" t="s">
        <v>596</v>
      </c>
      <c r="Q125" s="106" t="s">
        <v>281</v>
      </c>
      <c r="R125" s="112"/>
      <c r="S125" s="101" t="s">
        <v>451</v>
      </c>
    </row>
    <row r="126" spans="2:19" ht="48.75" customHeight="1" x14ac:dyDescent="0.25">
      <c r="B126" s="110" t="str">
        <f t="shared" si="4"/>
        <v>PS7 -  - M - R</v>
      </c>
      <c r="C126" s="111" t="s">
        <v>686</v>
      </c>
      <c r="D126" s="111"/>
      <c r="E126" s="111" t="s">
        <v>818</v>
      </c>
      <c r="F126" s="111" t="s">
        <v>817</v>
      </c>
      <c r="G126" s="109" t="s">
        <v>101</v>
      </c>
      <c r="H126" s="107"/>
      <c r="I126" s="108"/>
      <c r="J126" s="107"/>
      <c r="K126" s="108"/>
      <c r="L126" s="107"/>
      <c r="M126" s="108"/>
      <c r="N126" s="104" t="s">
        <v>449</v>
      </c>
      <c r="O126" s="128"/>
      <c r="P126" s="105" t="s">
        <v>596</v>
      </c>
      <c r="Q126" s="106" t="s">
        <v>282</v>
      </c>
      <c r="R126" s="112" t="s">
        <v>456</v>
      </c>
      <c r="S126" s="101" t="s">
        <v>451</v>
      </c>
    </row>
    <row r="127" spans="2:19" ht="48.75" hidden="1" customHeight="1" x14ac:dyDescent="0.25">
      <c r="B127" s="110" t="str">
        <f t="shared" si="4"/>
        <v>S1 - 2 - A - R</v>
      </c>
      <c r="C127" s="112" t="s">
        <v>469</v>
      </c>
      <c r="D127" s="112">
        <v>2</v>
      </c>
      <c r="E127" s="112" t="s">
        <v>452</v>
      </c>
      <c r="F127" s="112" t="s">
        <v>817</v>
      </c>
      <c r="G127" s="109" t="s">
        <v>627</v>
      </c>
      <c r="H127" s="107"/>
      <c r="I127" s="108"/>
      <c r="J127" s="107"/>
      <c r="K127" s="108"/>
      <c r="L127" s="107"/>
      <c r="M127" s="108"/>
      <c r="N127" s="104" t="s">
        <v>459</v>
      </c>
      <c r="O127" s="121"/>
      <c r="P127" s="105" t="s">
        <v>596</v>
      </c>
      <c r="Q127" s="106" t="s">
        <v>573</v>
      </c>
      <c r="R127" s="112"/>
      <c r="S127" s="101" t="s">
        <v>451</v>
      </c>
    </row>
    <row r="128" spans="2:19" ht="48.75" customHeight="1" x14ac:dyDescent="0.25">
      <c r="B128" s="110" t="str">
        <f t="shared" si="4"/>
        <v>S3 - 2 - A - R</v>
      </c>
      <c r="C128" s="112" t="s">
        <v>476</v>
      </c>
      <c r="D128" s="112">
        <v>2</v>
      </c>
      <c r="E128" s="112" t="s">
        <v>452</v>
      </c>
      <c r="F128" s="112" t="s">
        <v>817</v>
      </c>
      <c r="G128" s="109" t="s">
        <v>723</v>
      </c>
      <c r="H128" s="107"/>
      <c r="I128" s="108"/>
      <c r="J128" s="107"/>
      <c r="K128" s="108"/>
      <c r="L128" s="107"/>
      <c r="M128" s="108"/>
      <c r="N128" s="104" t="s">
        <v>449</v>
      </c>
      <c r="O128" s="128"/>
      <c r="P128" s="105" t="s">
        <v>596</v>
      </c>
      <c r="Q128" s="106" t="s">
        <v>773</v>
      </c>
      <c r="R128" s="112" t="s">
        <v>456</v>
      </c>
      <c r="S128" s="101" t="s">
        <v>451</v>
      </c>
    </row>
    <row r="129" spans="2:19" ht="48.75" customHeight="1" x14ac:dyDescent="0.25">
      <c r="B129" s="110" t="str">
        <f t="shared" si="4"/>
        <v>PS3 -  - A - R</v>
      </c>
      <c r="C129" s="112" t="s">
        <v>482</v>
      </c>
      <c r="D129" s="112"/>
      <c r="E129" s="112" t="s">
        <v>452</v>
      </c>
      <c r="F129" s="112" t="s">
        <v>817</v>
      </c>
      <c r="G129" s="109" t="s">
        <v>493</v>
      </c>
      <c r="H129" s="107"/>
      <c r="I129" s="108"/>
      <c r="J129" s="107"/>
      <c r="K129" s="108"/>
      <c r="L129" s="107"/>
      <c r="M129" s="108"/>
      <c r="N129" s="104" t="s">
        <v>449</v>
      </c>
      <c r="O129" s="128"/>
      <c r="P129" s="105" t="s">
        <v>596</v>
      </c>
      <c r="Q129" s="106" t="s">
        <v>500</v>
      </c>
      <c r="R129" s="112" t="s">
        <v>456</v>
      </c>
      <c r="S129" s="101" t="s">
        <v>451</v>
      </c>
    </row>
    <row r="130" spans="2:19" ht="48.75" customHeight="1" x14ac:dyDescent="0.25">
      <c r="B130" s="110" t="str">
        <f t="shared" si="4"/>
        <v>B - 16 - A - L</v>
      </c>
      <c r="C130" s="112" t="s">
        <v>454</v>
      </c>
      <c r="D130" s="112">
        <v>16</v>
      </c>
      <c r="E130" s="112" t="s">
        <v>452</v>
      </c>
      <c r="F130" s="112" t="s">
        <v>819</v>
      </c>
      <c r="G130" s="109" t="s">
        <v>102</v>
      </c>
      <c r="H130" s="107"/>
      <c r="I130" s="108"/>
      <c r="J130" s="107"/>
      <c r="K130" s="108"/>
      <c r="L130" s="107"/>
      <c r="M130" s="108"/>
      <c r="N130" s="104" t="s">
        <v>454</v>
      </c>
      <c r="O130" s="128"/>
      <c r="P130" s="105" t="s">
        <v>596</v>
      </c>
      <c r="Q130" s="106" t="s">
        <v>283</v>
      </c>
      <c r="R130" s="112" t="s">
        <v>456</v>
      </c>
      <c r="S130" s="101" t="s">
        <v>451</v>
      </c>
    </row>
    <row r="131" spans="2:19" ht="48.75" customHeight="1" x14ac:dyDescent="0.25">
      <c r="B131" s="110" t="str">
        <f t="shared" si="4"/>
        <v>S3 - 3 - V - R</v>
      </c>
      <c r="C131" s="112" t="s">
        <v>476</v>
      </c>
      <c r="D131" s="112">
        <v>3</v>
      </c>
      <c r="E131" s="112" t="s">
        <v>816</v>
      </c>
      <c r="F131" s="112" t="s">
        <v>817</v>
      </c>
      <c r="G131" s="109" t="s">
        <v>489</v>
      </c>
      <c r="H131" s="107"/>
      <c r="I131" s="108"/>
      <c r="J131" s="107"/>
      <c r="K131" s="108"/>
      <c r="L131" s="107"/>
      <c r="M131" s="108"/>
      <c r="N131" s="104" t="s">
        <v>454</v>
      </c>
      <c r="O131" s="128"/>
      <c r="P131" s="105" t="s">
        <v>596</v>
      </c>
      <c r="Q131" s="106" t="s">
        <v>574</v>
      </c>
      <c r="R131" s="112" t="s">
        <v>456</v>
      </c>
      <c r="S131" s="101" t="s">
        <v>451</v>
      </c>
    </row>
    <row r="132" spans="2:19" ht="48.75" hidden="1" customHeight="1" x14ac:dyDescent="0.25">
      <c r="B132" s="110" t="str">
        <f t="shared" si="4"/>
        <v xml:space="preserve"> -  -  - </v>
      </c>
      <c r="C132" s="110"/>
      <c r="D132" s="110"/>
      <c r="E132" s="110"/>
      <c r="F132" s="110"/>
      <c r="G132" s="109" t="s">
        <v>103</v>
      </c>
      <c r="H132" s="107"/>
      <c r="I132" s="108"/>
      <c r="J132" s="107"/>
      <c r="K132" s="108"/>
      <c r="L132" s="107"/>
      <c r="M132" s="108"/>
      <c r="N132" s="104" t="s">
        <v>449</v>
      </c>
      <c r="O132" s="121"/>
      <c r="P132" s="105" t="s">
        <v>596</v>
      </c>
      <c r="Q132" s="106" t="s">
        <v>284</v>
      </c>
      <c r="R132" s="112"/>
      <c r="S132" s="101" t="s">
        <v>451</v>
      </c>
    </row>
    <row r="133" spans="2:19" ht="48.75" hidden="1" customHeight="1" x14ac:dyDescent="0.25">
      <c r="B133" s="110" t="str">
        <f t="shared" si="4"/>
        <v xml:space="preserve"> -  -  - </v>
      </c>
      <c r="C133" s="110"/>
      <c r="D133" s="110"/>
      <c r="E133" s="110"/>
      <c r="F133" s="110"/>
      <c r="G133" s="109" t="s">
        <v>533</v>
      </c>
      <c r="H133" s="107"/>
      <c r="I133" s="108"/>
      <c r="J133" s="107"/>
      <c r="K133" s="108"/>
      <c r="L133" s="107"/>
      <c r="M133" s="108"/>
      <c r="N133" s="104" t="s">
        <v>449</v>
      </c>
      <c r="O133" s="121"/>
      <c r="P133" s="105" t="s">
        <v>596</v>
      </c>
      <c r="Q133" s="106" t="s">
        <v>575</v>
      </c>
      <c r="R133" s="112"/>
      <c r="S133" s="101" t="s">
        <v>451</v>
      </c>
    </row>
    <row r="134" spans="2:19" ht="48.75" customHeight="1" x14ac:dyDescent="0.25">
      <c r="B134" s="110" t="str">
        <f t="shared" si="4"/>
        <v>B - 5 - V - L</v>
      </c>
      <c r="C134" s="112" t="s">
        <v>454</v>
      </c>
      <c r="D134" s="112">
        <v>5</v>
      </c>
      <c r="E134" s="112" t="s">
        <v>816</v>
      </c>
      <c r="F134" s="112" t="s">
        <v>819</v>
      </c>
      <c r="G134" s="109" t="s">
        <v>534</v>
      </c>
      <c r="H134" s="107"/>
      <c r="I134" s="108"/>
      <c r="J134" s="107"/>
      <c r="K134" s="108"/>
      <c r="L134" s="107"/>
      <c r="M134" s="108"/>
      <c r="N134" s="104" t="s">
        <v>449</v>
      </c>
      <c r="O134" s="128"/>
      <c r="P134" s="105" t="s">
        <v>596</v>
      </c>
      <c r="Q134" s="106" t="s">
        <v>576</v>
      </c>
      <c r="R134" s="112" t="s">
        <v>456</v>
      </c>
      <c r="S134" s="101" t="s">
        <v>451</v>
      </c>
    </row>
    <row r="135" spans="2:19" ht="48.75" hidden="1" customHeight="1" x14ac:dyDescent="0.25">
      <c r="B135" s="110" t="str">
        <f t="shared" si="4"/>
        <v>S2 - 2 - M - L</v>
      </c>
      <c r="C135" s="112" t="s">
        <v>473</v>
      </c>
      <c r="D135" s="112">
        <v>2</v>
      </c>
      <c r="E135" s="112" t="s">
        <v>818</v>
      </c>
      <c r="F135" s="112" t="s">
        <v>819</v>
      </c>
      <c r="G135" s="109" t="s">
        <v>104</v>
      </c>
      <c r="H135" s="107"/>
      <c r="I135" s="108"/>
      <c r="J135" s="107"/>
      <c r="K135" s="108"/>
      <c r="L135" s="107"/>
      <c r="M135" s="108"/>
      <c r="N135" s="104" t="s">
        <v>449</v>
      </c>
      <c r="O135" s="121"/>
      <c r="P135" s="105" t="s">
        <v>596</v>
      </c>
      <c r="Q135" s="106" t="s">
        <v>285</v>
      </c>
      <c r="R135" s="112"/>
      <c r="S135" s="101" t="s">
        <v>451</v>
      </c>
    </row>
    <row r="136" spans="2:19" ht="48.75" hidden="1" customHeight="1" x14ac:dyDescent="0.25">
      <c r="B136" s="110" t="str">
        <f t="shared" si="4"/>
        <v>B -  - V - L</v>
      </c>
      <c r="C136" s="112" t="s">
        <v>454</v>
      </c>
      <c r="D136" s="112"/>
      <c r="E136" s="112" t="s">
        <v>816</v>
      </c>
      <c r="F136" s="112" t="s">
        <v>819</v>
      </c>
      <c r="G136" s="109" t="s">
        <v>105</v>
      </c>
      <c r="H136" s="107"/>
      <c r="I136" s="108"/>
      <c r="J136" s="107"/>
      <c r="K136" s="108"/>
      <c r="L136" s="107"/>
      <c r="M136" s="108"/>
      <c r="N136" s="104" t="s">
        <v>462</v>
      </c>
      <c r="O136" s="121"/>
      <c r="P136" s="105" t="s">
        <v>596</v>
      </c>
      <c r="Q136" s="106" t="s">
        <v>286</v>
      </c>
      <c r="R136" s="112"/>
      <c r="S136" s="101" t="s">
        <v>451</v>
      </c>
    </row>
    <row r="137" spans="2:19" ht="48.75" customHeight="1" x14ac:dyDescent="0.25">
      <c r="B137" s="110" t="str">
        <f t="shared" si="4"/>
        <v>PS3 -  - A - R</v>
      </c>
      <c r="C137" s="112" t="s">
        <v>482</v>
      </c>
      <c r="D137" s="112"/>
      <c r="E137" s="112" t="s">
        <v>452</v>
      </c>
      <c r="F137" s="112" t="s">
        <v>817</v>
      </c>
      <c r="G137" s="109" t="s">
        <v>495</v>
      </c>
      <c r="H137" s="107"/>
      <c r="I137" s="108"/>
      <c r="J137" s="107"/>
      <c r="K137" s="108"/>
      <c r="L137" s="107"/>
      <c r="M137" s="108"/>
      <c r="N137" s="104" t="s">
        <v>449</v>
      </c>
      <c r="O137" s="128"/>
      <c r="P137" s="105" t="s">
        <v>596</v>
      </c>
      <c r="Q137" s="106" t="s">
        <v>501</v>
      </c>
      <c r="R137" s="112" t="s">
        <v>456</v>
      </c>
      <c r="S137" s="101" t="s">
        <v>451</v>
      </c>
    </row>
    <row r="138" spans="2:19" ht="48.75" customHeight="1" x14ac:dyDescent="0.25">
      <c r="B138" s="110" t="str">
        <f t="shared" si="4"/>
        <v>S2 - 2 - V - R</v>
      </c>
      <c r="C138" s="112" t="s">
        <v>473</v>
      </c>
      <c r="D138" s="112">
        <v>2</v>
      </c>
      <c r="E138" s="112" t="s">
        <v>816</v>
      </c>
      <c r="F138" s="112" t="s">
        <v>817</v>
      </c>
      <c r="G138" s="109" t="s">
        <v>535</v>
      </c>
      <c r="H138" s="107"/>
      <c r="I138" s="108"/>
      <c r="J138" s="107"/>
      <c r="K138" s="108"/>
      <c r="L138" s="107"/>
      <c r="M138" s="108"/>
      <c r="N138" s="104" t="s">
        <v>454</v>
      </c>
      <c r="O138" s="128" t="s">
        <v>802</v>
      </c>
      <c r="P138" s="105" t="s">
        <v>596</v>
      </c>
      <c r="Q138" s="106" t="s">
        <v>287</v>
      </c>
      <c r="R138" s="112" t="s">
        <v>457</v>
      </c>
      <c r="S138" s="101" t="s">
        <v>451</v>
      </c>
    </row>
    <row r="139" spans="2:19" ht="48.75" customHeight="1" x14ac:dyDescent="0.25">
      <c r="B139" s="110" t="str">
        <f t="shared" si="4"/>
        <v>PS3 -  - A - R</v>
      </c>
      <c r="C139" s="112" t="s">
        <v>482</v>
      </c>
      <c r="D139" s="112"/>
      <c r="E139" s="112" t="s">
        <v>452</v>
      </c>
      <c r="F139" s="112" t="s">
        <v>817</v>
      </c>
      <c r="G139" s="109" t="s">
        <v>724</v>
      </c>
      <c r="H139" s="107"/>
      <c r="I139" s="108"/>
      <c r="J139" s="107"/>
      <c r="K139" s="108"/>
      <c r="L139" s="107"/>
      <c r="M139" s="108"/>
      <c r="N139" s="104" t="s">
        <v>454</v>
      </c>
      <c r="O139" s="128" t="s">
        <v>802</v>
      </c>
      <c r="P139" s="105" t="s">
        <v>596</v>
      </c>
      <c r="Q139" s="106" t="s">
        <v>774</v>
      </c>
      <c r="R139" s="112" t="s">
        <v>456</v>
      </c>
      <c r="S139" s="101" t="s">
        <v>451</v>
      </c>
    </row>
    <row r="140" spans="2:19" ht="48.75" customHeight="1" x14ac:dyDescent="0.25">
      <c r="B140" s="110" t="str">
        <f t="shared" si="4"/>
        <v>B - 4 - V - R</v>
      </c>
      <c r="C140" s="111" t="s">
        <v>454</v>
      </c>
      <c r="D140" s="111">
        <v>4</v>
      </c>
      <c r="E140" s="111" t="s">
        <v>816</v>
      </c>
      <c r="F140" s="111" t="s">
        <v>817</v>
      </c>
      <c r="G140" s="109" t="s">
        <v>725</v>
      </c>
      <c r="H140" s="107"/>
      <c r="I140" s="108"/>
      <c r="J140" s="107"/>
      <c r="K140" s="108"/>
      <c r="L140" s="107"/>
      <c r="M140" s="108"/>
      <c r="N140" s="104" t="s">
        <v>454</v>
      </c>
      <c r="O140" s="128" t="s">
        <v>802</v>
      </c>
      <c r="P140" s="105" t="s">
        <v>596</v>
      </c>
      <c r="Q140" s="106" t="s">
        <v>288</v>
      </c>
      <c r="R140" s="112" t="s">
        <v>456</v>
      </c>
      <c r="S140" s="101" t="s">
        <v>451</v>
      </c>
    </row>
    <row r="141" spans="2:19" ht="48.75" hidden="1" customHeight="1" x14ac:dyDescent="0.25">
      <c r="B141" s="110"/>
      <c r="C141" s="112" t="s">
        <v>482</v>
      </c>
      <c r="D141" s="112"/>
      <c r="E141" s="112" t="s">
        <v>816</v>
      </c>
      <c r="F141" s="112" t="s">
        <v>817</v>
      </c>
      <c r="G141" s="109" t="s">
        <v>808</v>
      </c>
      <c r="H141" s="107"/>
      <c r="I141" s="108"/>
      <c r="J141" s="107"/>
      <c r="K141" s="108"/>
      <c r="L141" s="107"/>
      <c r="M141" s="108"/>
      <c r="N141" s="104" t="s">
        <v>449</v>
      </c>
      <c r="O141" s="121"/>
      <c r="P141" s="105" t="s">
        <v>596</v>
      </c>
      <c r="Q141" s="106" t="s">
        <v>809</v>
      </c>
      <c r="R141" s="112"/>
      <c r="S141" s="101"/>
    </row>
    <row r="142" spans="2:19" ht="48.75" customHeight="1" x14ac:dyDescent="0.25">
      <c r="B142" s="110" t="str">
        <f t="shared" ref="B142:B173" si="5">CONCATENATE(C142," - ",D142," - ",E142," - ",F142)</f>
        <v xml:space="preserve"> -  -  - </v>
      </c>
      <c r="C142" s="110"/>
      <c r="D142" s="110"/>
      <c r="E142" s="110"/>
      <c r="F142" s="110"/>
      <c r="G142" s="109" t="s">
        <v>106</v>
      </c>
      <c r="H142" s="107"/>
      <c r="I142" s="108"/>
      <c r="J142" s="107"/>
      <c r="K142" s="108"/>
      <c r="L142" s="107"/>
      <c r="M142" s="108"/>
      <c r="N142" s="104" t="s">
        <v>449</v>
      </c>
      <c r="O142" s="121"/>
      <c r="P142" s="105" t="s">
        <v>596</v>
      </c>
      <c r="Q142" s="106" t="s">
        <v>289</v>
      </c>
      <c r="R142" s="112" t="s">
        <v>450</v>
      </c>
      <c r="S142" s="101" t="s">
        <v>451</v>
      </c>
    </row>
    <row r="143" spans="2:19" ht="48.75" hidden="1" customHeight="1" x14ac:dyDescent="0.25">
      <c r="B143" s="110" t="str">
        <f t="shared" si="5"/>
        <v>S3 - 1 - M - R</v>
      </c>
      <c r="C143" s="112" t="s">
        <v>476</v>
      </c>
      <c r="D143" s="112">
        <v>1</v>
      </c>
      <c r="E143" s="112" t="s">
        <v>818</v>
      </c>
      <c r="F143" s="112" t="s">
        <v>817</v>
      </c>
      <c r="G143" s="109" t="s">
        <v>107</v>
      </c>
      <c r="H143" s="107"/>
      <c r="I143" s="108"/>
      <c r="J143" s="107"/>
      <c r="K143" s="108"/>
      <c r="L143" s="107"/>
      <c r="M143" s="108"/>
      <c r="N143" s="104" t="s">
        <v>449</v>
      </c>
      <c r="O143" s="121"/>
      <c r="P143" s="105" t="s">
        <v>596</v>
      </c>
      <c r="Q143" s="106" t="s">
        <v>290</v>
      </c>
      <c r="R143" s="112"/>
      <c r="S143" s="101" t="s">
        <v>451</v>
      </c>
    </row>
    <row r="144" spans="2:19" ht="48.75" customHeight="1" x14ac:dyDescent="0.25">
      <c r="B144" s="110" t="str">
        <f t="shared" si="5"/>
        <v>S1 - 1 - M - L</v>
      </c>
      <c r="C144" s="111" t="s">
        <v>469</v>
      </c>
      <c r="D144" s="111">
        <v>1</v>
      </c>
      <c r="E144" s="111" t="s">
        <v>818</v>
      </c>
      <c r="F144" s="111" t="s">
        <v>819</v>
      </c>
      <c r="G144" s="109" t="s">
        <v>628</v>
      </c>
      <c r="H144" s="107"/>
      <c r="I144" s="108"/>
      <c r="J144" s="107"/>
      <c r="K144" s="108"/>
      <c r="L144" s="107"/>
      <c r="M144" s="108"/>
      <c r="N144" s="104" t="s">
        <v>462</v>
      </c>
      <c r="O144" s="128"/>
      <c r="P144" s="105" t="s">
        <v>596</v>
      </c>
      <c r="Q144" s="106" t="s">
        <v>292</v>
      </c>
      <c r="R144" s="112" t="s">
        <v>456</v>
      </c>
      <c r="S144" s="101" t="s">
        <v>451</v>
      </c>
    </row>
    <row r="145" spans="2:19" ht="48.75" hidden="1" customHeight="1" x14ac:dyDescent="0.25">
      <c r="B145" s="110" t="str">
        <f t="shared" si="5"/>
        <v xml:space="preserve"> -  -  - </v>
      </c>
      <c r="C145" s="110"/>
      <c r="D145" s="110"/>
      <c r="E145" s="110"/>
      <c r="F145" s="110"/>
      <c r="G145" s="109" t="s">
        <v>629</v>
      </c>
      <c r="H145" s="107"/>
      <c r="I145" s="108"/>
      <c r="J145" s="107"/>
      <c r="K145" s="108"/>
      <c r="L145" s="107"/>
      <c r="M145" s="108"/>
      <c r="N145" s="104" t="s">
        <v>463</v>
      </c>
      <c r="O145" s="121"/>
      <c r="P145" s="105" t="s">
        <v>597</v>
      </c>
      <c r="Q145" s="106" t="s">
        <v>292</v>
      </c>
      <c r="R145" s="112"/>
      <c r="S145" s="101" t="s">
        <v>451</v>
      </c>
    </row>
    <row r="146" spans="2:19" ht="48.75" customHeight="1" x14ac:dyDescent="0.25">
      <c r="B146" s="110" t="str">
        <f t="shared" si="5"/>
        <v>S2 - 2 - A - L</v>
      </c>
      <c r="C146" s="111" t="s">
        <v>473</v>
      </c>
      <c r="D146" s="111">
        <v>2</v>
      </c>
      <c r="E146" s="111" t="s">
        <v>452</v>
      </c>
      <c r="F146" s="111" t="s">
        <v>819</v>
      </c>
      <c r="G146" s="109" t="s">
        <v>630</v>
      </c>
      <c r="H146" s="107"/>
      <c r="I146" s="108"/>
      <c r="J146" s="107"/>
      <c r="K146" s="108"/>
      <c r="L146" s="107"/>
      <c r="M146" s="108"/>
      <c r="N146" s="104" t="s">
        <v>462</v>
      </c>
      <c r="O146" s="128" t="s">
        <v>802</v>
      </c>
      <c r="P146" s="105" t="s">
        <v>596</v>
      </c>
      <c r="Q146" s="106" t="s">
        <v>291</v>
      </c>
      <c r="R146" s="112" t="s">
        <v>456</v>
      </c>
      <c r="S146" s="101" t="s">
        <v>451</v>
      </c>
    </row>
    <row r="147" spans="2:19" ht="48.75" hidden="1" customHeight="1" x14ac:dyDescent="0.25">
      <c r="B147" s="110" t="str">
        <f t="shared" si="5"/>
        <v xml:space="preserve"> -  -  - </v>
      </c>
      <c r="C147" s="110"/>
      <c r="D147" s="110"/>
      <c r="E147" s="110"/>
      <c r="F147" s="110"/>
      <c r="G147" s="109" t="s">
        <v>631</v>
      </c>
      <c r="H147" s="107"/>
      <c r="I147" s="108"/>
      <c r="J147" s="107"/>
      <c r="K147" s="108"/>
      <c r="L147" s="107"/>
      <c r="M147" s="108"/>
      <c r="N147" s="104" t="s">
        <v>463</v>
      </c>
      <c r="O147" s="121"/>
      <c r="P147" s="105" t="s">
        <v>597</v>
      </c>
      <c r="Q147" s="106" t="s">
        <v>291</v>
      </c>
      <c r="R147" s="112"/>
      <c r="S147" s="101" t="s">
        <v>451</v>
      </c>
    </row>
    <row r="148" spans="2:19" ht="48.75" customHeight="1" x14ac:dyDescent="0.25">
      <c r="B148" s="110" t="str">
        <f t="shared" si="5"/>
        <v>S1 - 1 - M - L</v>
      </c>
      <c r="C148" s="111" t="s">
        <v>469</v>
      </c>
      <c r="D148" s="111">
        <v>1</v>
      </c>
      <c r="E148" s="111" t="s">
        <v>818</v>
      </c>
      <c r="F148" s="111" t="s">
        <v>819</v>
      </c>
      <c r="G148" s="109" t="s">
        <v>632</v>
      </c>
      <c r="H148" s="107"/>
      <c r="I148" s="108"/>
      <c r="J148" s="107"/>
      <c r="K148" s="108"/>
      <c r="L148" s="107"/>
      <c r="M148" s="108"/>
      <c r="N148" s="104" t="s">
        <v>462</v>
      </c>
      <c r="O148" s="128" t="s">
        <v>802</v>
      </c>
      <c r="P148" s="105" t="s">
        <v>596</v>
      </c>
      <c r="Q148" s="106" t="s">
        <v>677</v>
      </c>
      <c r="R148" s="112" t="s">
        <v>456</v>
      </c>
      <c r="S148" s="101" t="s">
        <v>451</v>
      </c>
    </row>
    <row r="149" spans="2:19" ht="48.75" hidden="1" customHeight="1" x14ac:dyDescent="0.25">
      <c r="B149" s="110" t="str">
        <f t="shared" si="5"/>
        <v>B - 4 - A - R</v>
      </c>
      <c r="C149" s="112" t="s">
        <v>454</v>
      </c>
      <c r="D149" s="112">
        <v>4</v>
      </c>
      <c r="E149" s="112" t="s">
        <v>452</v>
      </c>
      <c r="F149" s="112" t="s">
        <v>817</v>
      </c>
      <c r="G149" s="109" t="s">
        <v>536</v>
      </c>
      <c r="H149" s="107"/>
      <c r="I149" s="108"/>
      <c r="J149" s="107"/>
      <c r="K149" s="108"/>
      <c r="L149" s="107"/>
      <c r="M149" s="108"/>
      <c r="N149" s="104" t="s">
        <v>454</v>
      </c>
      <c r="O149" s="121" t="s">
        <v>802</v>
      </c>
      <c r="P149" s="105" t="s">
        <v>596</v>
      </c>
      <c r="Q149" s="106" t="s">
        <v>293</v>
      </c>
      <c r="R149" s="112"/>
      <c r="S149" s="101" t="s">
        <v>451</v>
      </c>
    </row>
    <row r="150" spans="2:19" ht="48.75" hidden="1" customHeight="1" x14ac:dyDescent="0.25">
      <c r="B150" s="110" t="str">
        <f t="shared" si="5"/>
        <v>B - 4 - A - R</v>
      </c>
      <c r="C150" s="112" t="s">
        <v>454</v>
      </c>
      <c r="D150" s="112">
        <v>4</v>
      </c>
      <c r="E150" s="112" t="s">
        <v>452</v>
      </c>
      <c r="F150" s="112" t="s">
        <v>817</v>
      </c>
      <c r="G150" s="109" t="s">
        <v>108</v>
      </c>
      <c r="H150" s="107"/>
      <c r="I150" s="108"/>
      <c r="J150" s="107"/>
      <c r="K150" s="108"/>
      <c r="L150" s="107"/>
      <c r="M150" s="108"/>
      <c r="N150" s="104" t="s">
        <v>454</v>
      </c>
      <c r="O150" s="128" t="s">
        <v>802</v>
      </c>
      <c r="P150" s="105" t="s">
        <v>596</v>
      </c>
      <c r="Q150" s="106" t="s">
        <v>577</v>
      </c>
      <c r="R150" s="112"/>
      <c r="S150" s="101" t="s">
        <v>451</v>
      </c>
    </row>
    <row r="151" spans="2:19" ht="48.75" hidden="1" customHeight="1" x14ac:dyDescent="0.25">
      <c r="B151" s="110" t="str">
        <f t="shared" si="5"/>
        <v>PS7 -  - V - L</v>
      </c>
      <c r="C151" s="111" t="s">
        <v>686</v>
      </c>
      <c r="D151" s="111"/>
      <c r="E151" s="111" t="s">
        <v>816</v>
      </c>
      <c r="F151" s="111" t="s">
        <v>819</v>
      </c>
      <c r="G151" s="109" t="s">
        <v>109</v>
      </c>
      <c r="H151" s="107"/>
      <c r="I151" s="108"/>
      <c r="J151" s="107"/>
      <c r="K151" s="108"/>
      <c r="L151" s="107"/>
      <c r="M151" s="108"/>
      <c r="N151" s="104" t="s">
        <v>454</v>
      </c>
      <c r="O151" s="128"/>
      <c r="P151" s="105" t="s">
        <v>596</v>
      </c>
      <c r="Q151" s="106" t="s">
        <v>294</v>
      </c>
      <c r="R151" s="112"/>
      <c r="S151" s="101" t="s">
        <v>451</v>
      </c>
    </row>
    <row r="152" spans="2:19" ht="48.75" hidden="1" customHeight="1" x14ac:dyDescent="0.25">
      <c r="B152" s="110" t="str">
        <f t="shared" si="5"/>
        <v xml:space="preserve"> -  -  - </v>
      </c>
      <c r="C152" s="110"/>
      <c r="D152" s="110"/>
      <c r="E152" s="110"/>
      <c r="F152" s="110"/>
      <c r="G152" s="109" t="s">
        <v>537</v>
      </c>
      <c r="H152" s="107"/>
      <c r="I152" s="108"/>
      <c r="J152" s="107"/>
      <c r="K152" s="108"/>
      <c r="L152" s="107"/>
      <c r="M152" s="108"/>
      <c r="N152" s="104" t="s">
        <v>459</v>
      </c>
      <c r="O152" s="121"/>
      <c r="P152" s="105" t="s">
        <v>596</v>
      </c>
      <c r="Q152" s="106" t="s">
        <v>578</v>
      </c>
      <c r="R152" s="112"/>
      <c r="S152" s="101" t="s">
        <v>451</v>
      </c>
    </row>
    <row r="153" spans="2:19" ht="48.75" hidden="1" customHeight="1" x14ac:dyDescent="0.25">
      <c r="B153" s="110" t="str">
        <f t="shared" si="5"/>
        <v xml:space="preserve">S1 -  -  - </v>
      </c>
      <c r="C153" s="110" t="s">
        <v>469</v>
      </c>
      <c r="D153" s="110"/>
      <c r="E153" s="110"/>
      <c r="F153" s="110"/>
      <c r="G153" s="109" t="s">
        <v>633</v>
      </c>
      <c r="H153" s="107"/>
      <c r="I153" s="108"/>
      <c r="J153" s="107"/>
      <c r="K153" s="108"/>
      <c r="L153" s="107"/>
      <c r="M153" s="108"/>
      <c r="N153" s="104">
        <v>4.8499999999999996</v>
      </c>
      <c r="O153" s="121"/>
      <c r="P153" s="105" t="s">
        <v>597</v>
      </c>
      <c r="Q153" s="106" t="s">
        <v>502</v>
      </c>
      <c r="R153" s="112"/>
      <c r="S153" s="101" t="s">
        <v>451</v>
      </c>
    </row>
    <row r="154" spans="2:19" ht="48.75" customHeight="1" x14ac:dyDescent="0.25">
      <c r="B154" s="110" t="str">
        <f t="shared" si="5"/>
        <v>B - 12 - M - R</v>
      </c>
      <c r="C154" s="111" t="s">
        <v>454</v>
      </c>
      <c r="D154" s="111">
        <v>12</v>
      </c>
      <c r="E154" s="111" t="s">
        <v>818</v>
      </c>
      <c r="F154" s="111" t="s">
        <v>817</v>
      </c>
      <c r="G154" s="109" t="s">
        <v>110</v>
      </c>
      <c r="H154" s="107"/>
      <c r="I154" s="108"/>
      <c r="J154" s="107"/>
      <c r="K154" s="108"/>
      <c r="L154" s="107"/>
      <c r="M154" s="108"/>
      <c r="N154" s="104" t="s">
        <v>454</v>
      </c>
      <c r="O154" s="128" t="s">
        <v>802</v>
      </c>
      <c r="P154" s="105" t="s">
        <v>596</v>
      </c>
      <c r="Q154" s="106" t="s">
        <v>295</v>
      </c>
      <c r="R154" s="112" t="s">
        <v>456</v>
      </c>
      <c r="S154" s="101" t="s">
        <v>451</v>
      </c>
    </row>
    <row r="155" spans="2:19" ht="48.75" customHeight="1" x14ac:dyDescent="0.25">
      <c r="B155" s="110" t="str">
        <f t="shared" si="5"/>
        <v>PS5 -  - M - L</v>
      </c>
      <c r="C155" s="111" t="s">
        <v>484</v>
      </c>
      <c r="D155" s="111"/>
      <c r="E155" s="111" t="s">
        <v>818</v>
      </c>
      <c r="F155" s="111" t="s">
        <v>819</v>
      </c>
      <c r="G155" s="109" t="s">
        <v>538</v>
      </c>
      <c r="H155" s="107"/>
      <c r="I155" s="108"/>
      <c r="J155" s="107"/>
      <c r="K155" s="108"/>
      <c r="L155" s="107"/>
      <c r="M155" s="108"/>
      <c r="N155" s="104" t="s">
        <v>454</v>
      </c>
      <c r="O155" s="128" t="s">
        <v>802</v>
      </c>
      <c r="P155" s="105" t="s">
        <v>596</v>
      </c>
      <c r="Q155" s="106" t="s">
        <v>296</v>
      </c>
      <c r="R155" s="112" t="s">
        <v>450</v>
      </c>
      <c r="S155" s="101" t="s">
        <v>451</v>
      </c>
    </row>
    <row r="156" spans="2:19" ht="48.75" customHeight="1" x14ac:dyDescent="0.25">
      <c r="B156" s="110" t="str">
        <f t="shared" si="5"/>
        <v>B - 10 - V - R</v>
      </c>
      <c r="C156" s="111" t="s">
        <v>454</v>
      </c>
      <c r="D156" s="111">
        <v>10</v>
      </c>
      <c r="E156" s="111" t="s">
        <v>816</v>
      </c>
      <c r="F156" s="111" t="s">
        <v>817</v>
      </c>
      <c r="G156" s="109" t="s">
        <v>634</v>
      </c>
      <c r="H156" s="107"/>
      <c r="I156" s="108"/>
      <c r="J156" s="107"/>
      <c r="K156" s="108"/>
      <c r="L156" s="107"/>
      <c r="M156" s="108"/>
      <c r="N156" s="104" t="s">
        <v>454</v>
      </c>
      <c r="O156" s="128" t="s">
        <v>802</v>
      </c>
      <c r="P156" s="105" t="s">
        <v>596</v>
      </c>
      <c r="Q156" s="106" t="s">
        <v>297</v>
      </c>
      <c r="R156" s="112" t="s">
        <v>456</v>
      </c>
      <c r="S156" s="101" t="s">
        <v>451</v>
      </c>
    </row>
    <row r="157" spans="2:19" ht="48.75" customHeight="1" x14ac:dyDescent="0.25">
      <c r="B157" s="110" t="str">
        <f t="shared" si="5"/>
        <v>B - 12 - V - R</v>
      </c>
      <c r="C157" s="111" t="s">
        <v>454</v>
      </c>
      <c r="D157" s="111">
        <v>12</v>
      </c>
      <c r="E157" s="111" t="s">
        <v>816</v>
      </c>
      <c r="F157" s="111" t="s">
        <v>817</v>
      </c>
      <c r="G157" s="109" t="s">
        <v>111</v>
      </c>
      <c r="H157" s="107"/>
      <c r="I157" s="108"/>
      <c r="J157" s="107"/>
      <c r="K157" s="108"/>
      <c r="L157" s="107"/>
      <c r="M157" s="108"/>
      <c r="N157" s="104" t="s">
        <v>454</v>
      </c>
      <c r="O157" s="128" t="s">
        <v>802</v>
      </c>
      <c r="P157" s="105" t="s">
        <v>596</v>
      </c>
      <c r="Q157" s="106" t="s">
        <v>298</v>
      </c>
      <c r="R157" s="112" t="s">
        <v>456</v>
      </c>
      <c r="S157" s="101" t="s">
        <v>451</v>
      </c>
    </row>
    <row r="158" spans="2:19" ht="48.75" hidden="1" customHeight="1" x14ac:dyDescent="0.25">
      <c r="B158" s="110" t="str">
        <f t="shared" si="5"/>
        <v>PS3 -  - M - R</v>
      </c>
      <c r="C158" s="111" t="s">
        <v>482</v>
      </c>
      <c r="D158" s="111"/>
      <c r="E158" s="111" t="s">
        <v>818</v>
      </c>
      <c r="F158" s="111" t="s">
        <v>817</v>
      </c>
      <c r="G158" s="109" t="s">
        <v>635</v>
      </c>
      <c r="H158" s="107"/>
      <c r="I158" s="108"/>
      <c r="J158" s="107"/>
      <c r="K158" s="108"/>
      <c r="L158" s="107"/>
      <c r="M158" s="108"/>
      <c r="N158" s="104" t="s">
        <v>449</v>
      </c>
      <c r="O158" s="121"/>
      <c r="P158" s="105" t="s">
        <v>596</v>
      </c>
      <c r="Q158" s="106" t="s">
        <v>579</v>
      </c>
      <c r="R158" s="112"/>
      <c r="S158" s="101" t="s">
        <v>451</v>
      </c>
    </row>
    <row r="159" spans="2:19" ht="48.75" customHeight="1" x14ac:dyDescent="0.25">
      <c r="B159" s="110" t="str">
        <f t="shared" si="5"/>
        <v>S3 - 3 - A - R</v>
      </c>
      <c r="C159" s="111" t="s">
        <v>476</v>
      </c>
      <c r="D159" s="111">
        <v>3</v>
      </c>
      <c r="E159" s="111" t="s">
        <v>452</v>
      </c>
      <c r="F159" s="111" t="s">
        <v>817</v>
      </c>
      <c r="G159" s="109" t="s">
        <v>539</v>
      </c>
      <c r="H159" s="107"/>
      <c r="I159" s="108"/>
      <c r="J159" s="107"/>
      <c r="K159" s="108"/>
      <c r="L159" s="107"/>
      <c r="M159" s="108"/>
      <c r="N159" s="104" t="s">
        <v>454</v>
      </c>
      <c r="O159" s="128"/>
      <c r="P159" s="105" t="s">
        <v>596</v>
      </c>
      <c r="Q159" s="106" t="s">
        <v>299</v>
      </c>
      <c r="R159" s="112" t="s">
        <v>456</v>
      </c>
      <c r="S159" s="101" t="s">
        <v>451</v>
      </c>
    </row>
    <row r="160" spans="2:19" ht="48.75" customHeight="1" x14ac:dyDescent="0.25">
      <c r="B160" s="110" t="str">
        <f t="shared" si="5"/>
        <v>S2 - 1 - M - R</v>
      </c>
      <c r="C160" s="112" t="s">
        <v>473</v>
      </c>
      <c r="D160" s="112">
        <v>1</v>
      </c>
      <c r="E160" s="112" t="s">
        <v>818</v>
      </c>
      <c r="F160" s="112" t="s">
        <v>817</v>
      </c>
      <c r="G160" s="109" t="s">
        <v>540</v>
      </c>
      <c r="H160" s="107"/>
      <c r="I160" s="108"/>
      <c r="J160" s="107"/>
      <c r="K160" s="108"/>
      <c r="L160" s="107"/>
      <c r="M160" s="108"/>
      <c r="N160" s="104" t="s">
        <v>454</v>
      </c>
      <c r="O160" s="121"/>
      <c r="P160" s="105" t="s">
        <v>596</v>
      </c>
      <c r="Q160" s="106" t="s">
        <v>300</v>
      </c>
      <c r="R160" s="112" t="s">
        <v>456</v>
      </c>
      <c r="S160" s="101" t="s">
        <v>451</v>
      </c>
    </row>
    <row r="161" spans="2:19" ht="48.75" hidden="1" customHeight="1" x14ac:dyDescent="0.25">
      <c r="B161" s="110" t="str">
        <f t="shared" si="5"/>
        <v>PS1 -  - V - L</v>
      </c>
      <c r="C161" s="112" t="s">
        <v>478</v>
      </c>
      <c r="D161" s="112"/>
      <c r="E161" s="112" t="s">
        <v>816</v>
      </c>
      <c r="F161" s="112" t="s">
        <v>819</v>
      </c>
      <c r="G161" s="109" t="s">
        <v>726</v>
      </c>
      <c r="H161" s="107"/>
      <c r="I161" s="108"/>
      <c r="J161" s="107"/>
      <c r="K161" s="108"/>
      <c r="L161" s="107"/>
      <c r="M161" s="108"/>
      <c r="N161" s="104" t="s">
        <v>452</v>
      </c>
      <c r="O161" s="128"/>
      <c r="P161" s="105" t="s">
        <v>596</v>
      </c>
      <c r="Q161" s="106" t="s">
        <v>301</v>
      </c>
      <c r="R161" s="112"/>
      <c r="S161" s="101" t="s">
        <v>451</v>
      </c>
    </row>
    <row r="162" spans="2:19" ht="48.75" hidden="1" customHeight="1" x14ac:dyDescent="0.25">
      <c r="B162" s="110" t="str">
        <f t="shared" si="5"/>
        <v>PS3 -  - M - L</v>
      </c>
      <c r="C162" s="112" t="s">
        <v>482</v>
      </c>
      <c r="D162" s="112"/>
      <c r="E162" s="112" t="s">
        <v>818</v>
      </c>
      <c r="F162" s="112" t="s">
        <v>819</v>
      </c>
      <c r="G162" s="109" t="s">
        <v>112</v>
      </c>
      <c r="H162" s="107"/>
      <c r="I162" s="108"/>
      <c r="J162" s="107"/>
      <c r="K162" s="108"/>
      <c r="L162" s="107"/>
      <c r="M162" s="108"/>
      <c r="N162" s="104" t="s">
        <v>452</v>
      </c>
      <c r="O162" s="128"/>
      <c r="P162" s="105" t="s">
        <v>596</v>
      </c>
      <c r="Q162" s="106" t="s">
        <v>302</v>
      </c>
      <c r="R162" s="112"/>
      <c r="S162" s="101" t="s">
        <v>451</v>
      </c>
    </row>
    <row r="163" spans="2:19" ht="48.75" hidden="1" customHeight="1" x14ac:dyDescent="0.25">
      <c r="B163" s="110" t="str">
        <f t="shared" si="5"/>
        <v>PS3 -  - A - L</v>
      </c>
      <c r="C163" s="112" t="s">
        <v>482</v>
      </c>
      <c r="D163" s="112"/>
      <c r="E163" s="112" t="s">
        <v>452</v>
      </c>
      <c r="F163" s="112" t="s">
        <v>819</v>
      </c>
      <c r="G163" s="109" t="s">
        <v>113</v>
      </c>
      <c r="H163" s="107"/>
      <c r="I163" s="108"/>
      <c r="J163" s="107"/>
      <c r="K163" s="108"/>
      <c r="L163" s="107"/>
      <c r="M163" s="108"/>
      <c r="N163" s="104" t="s">
        <v>454</v>
      </c>
      <c r="O163" s="128"/>
      <c r="P163" s="105" t="s">
        <v>596</v>
      </c>
      <c r="Q163" s="106" t="s">
        <v>303</v>
      </c>
      <c r="R163" s="112"/>
      <c r="S163" s="101" t="s">
        <v>451</v>
      </c>
    </row>
    <row r="164" spans="2:19" ht="48.75" hidden="1" customHeight="1" x14ac:dyDescent="0.25">
      <c r="B164" s="110" t="str">
        <f t="shared" si="5"/>
        <v xml:space="preserve"> -  -  - </v>
      </c>
      <c r="C164" s="110"/>
      <c r="D164" s="110"/>
      <c r="E164" s="110"/>
      <c r="F164" s="110"/>
      <c r="G164" s="109" t="s">
        <v>114</v>
      </c>
      <c r="H164" s="107"/>
      <c r="I164" s="108"/>
      <c r="J164" s="107"/>
      <c r="K164" s="108"/>
      <c r="L164" s="107"/>
      <c r="M164" s="108"/>
      <c r="N164" s="104" t="s">
        <v>449</v>
      </c>
      <c r="O164" s="121"/>
      <c r="P164" s="105" t="s">
        <v>596</v>
      </c>
      <c r="Q164" s="106" t="s">
        <v>304</v>
      </c>
      <c r="R164" s="112"/>
      <c r="S164" s="101" t="s">
        <v>451</v>
      </c>
    </row>
    <row r="165" spans="2:19" ht="48.75" hidden="1" customHeight="1" x14ac:dyDescent="0.25">
      <c r="B165" s="110" t="str">
        <f t="shared" si="5"/>
        <v xml:space="preserve"> -  -  - </v>
      </c>
      <c r="C165" s="110"/>
      <c r="D165" s="110"/>
      <c r="E165" s="110"/>
      <c r="F165" s="110"/>
      <c r="G165" s="109" t="s">
        <v>727</v>
      </c>
      <c r="H165" s="107"/>
      <c r="I165" s="108"/>
      <c r="J165" s="107"/>
      <c r="K165" s="108"/>
      <c r="L165" s="107"/>
      <c r="M165" s="108"/>
      <c r="N165" s="104" t="s">
        <v>454</v>
      </c>
      <c r="O165" s="121" t="s">
        <v>802</v>
      </c>
      <c r="P165" s="105" t="s">
        <v>596</v>
      </c>
      <c r="Q165" s="106" t="s">
        <v>775</v>
      </c>
      <c r="R165" s="112"/>
      <c r="S165" s="101" t="s">
        <v>451</v>
      </c>
    </row>
    <row r="166" spans="2:19" ht="48.75" hidden="1" customHeight="1" x14ac:dyDescent="0.25">
      <c r="B166" s="110" t="str">
        <f t="shared" si="5"/>
        <v xml:space="preserve"> -  -  - </v>
      </c>
      <c r="C166" s="110"/>
      <c r="D166" s="110"/>
      <c r="E166" s="110"/>
      <c r="F166" s="110"/>
      <c r="G166" s="109" t="s">
        <v>728</v>
      </c>
      <c r="H166" s="107"/>
      <c r="I166" s="108"/>
      <c r="J166" s="107"/>
      <c r="K166" s="108"/>
      <c r="L166" s="107"/>
      <c r="M166" s="108"/>
      <c r="N166" s="104" t="s">
        <v>454</v>
      </c>
      <c r="O166" s="121" t="s">
        <v>802</v>
      </c>
      <c r="P166" s="105" t="s">
        <v>596</v>
      </c>
      <c r="Q166" s="106" t="s">
        <v>776</v>
      </c>
      <c r="R166" s="112"/>
      <c r="S166" s="101" t="s">
        <v>451</v>
      </c>
    </row>
    <row r="167" spans="2:19" ht="48.75" customHeight="1" x14ac:dyDescent="0.25">
      <c r="B167" s="110" t="str">
        <f t="shared" si="5"/>
        <v>PS5 -  - M - R</v>
      </c>
      <c r="C167" s="112" t="s">
        <v>484</v>
      </c>
      <c r="D167" s="112"/>
      <c r="E167" s="112" t="s">
        <v>818</v>
      </c>
      <c r="F167" s="112" t="s">
        <v>817</v>
      </c>
      <c r="G167" s="109" t="s">
        <v>115</v>
      </c>
      <c r="H167" s="107"/>
      <c r="I167" s="108"/>
      <c r="J167" s="107"/>
      <c r="K167" s="108"/>
      <c r="L167" s="107"/>
      <c r="M167" s="108"/>
      <c r="N167" s="104" t="s">
        <v>452</v>
      </c>
      <c r="O167" s="128"/>
      <c r="P167" s="105" t="s">
        <v>596</v>
      </c>
      <c r="Q167" s="106" t="s">
        <v>305</v>
      </c>
      <c r="R167" s="112" t="s">
        <v>456</v>
      </c>
      <c r="S167" s="101" t="s">
        <v>451</v>
      </c>
    </row>
    <row r="168" spans="2:19" ht="48.75" hidden="1" customHeight="1" x14ac:dyDescent="0.25">
      <c r="B168" s="110" t="str">
        <f t="shared" si="5"/>
        <v xml:space="preserve">S3 -  -  - </v>
      </c>
      <c r="C168" s="112" t="s">
        <v>476</v>
      </c>
      <c r="D168" s="112"/>
      <c r="E168" s="112"/>
      <c r="F168" s="112"/>
      <c r="G168" s="109" t="s">
        <v>541</v>
      </c>
      <c r="H168" s="107"/>
      <c r="I168" s="108"/>
      <c r="J168" s="107"/>
      <c r="K168" s="108"/>
      <c r="L168" s="107"/>
      <c r="M168" s="108"/>
      <c r="N168" s="104" t="s">
        <v>604</v>
      </c>
      <c r="O168" s="121"/>
      <c r="P168" s="105" t="s">
        <v>685</v>
      </c>
      <c r="Q168" s="106" t="s">
        <v>503</v>
      </c>
      <c r="R168" s="112"/>
      <c r="S168" s="101" t="s">
        <v>451</v>
      </c>
    </row>
    <row r="169" spans="2:19" ht="48.75" customHeight="1" x14ac:dyDescent="0.25">
      <c r="B169" s="110" t="str">
        <f t="shared" si="5"/>
        <v>B - 9 - V - R</v>
      </c>
      <c r="C169" s="111" t="s">
        <v>454</v>
      </c>
      <c r="D169" s="111">
        <v>9</v>
      </c>
      <c r="E169" s="111" t="s">
        <v>816</v>
      </c>
      <c r="F169" s="111" t="s">
        <v>817</v>
      </c>
      <c r="G169" s="109" t="s">
        <v>607</v>
      </c>
      <c r="H169" s="107"/>
      <c r="I169" s="108"/>
      <c r="J169" s="107"/>
      <c r="K169" s="108"/>
      <c r="L169" s="107"/>
      <c r="M169" s="108"/>
      <c r="N169" s="104" t="s">
        <v>449</v>
      </c>
      <c r="O169" s="128"/>
      <c r="P169" s="105" t="s">
        <v>596</v>
      </c>
      <c r="Q169" s="106" t="s">
        <v>608</v>
      </c>
      <c r="R169" s="112" t="s">
        <v>456</v>
      </c>
      <c r="S169" s="101" t="s">
        <v>451</v>
      </c>
    </row>
    <row r="170" spans="2:19" ht="48.75" customHeight="1" x14ac:dyDescent="0.25">
      <c r="B170" s="110" t="str">
        <f t="shared" si="5"/>
        <v>PS6 -  - V - R</v>
      </c>
      <c r="C170" s="112" t="s">
        <v>485</v>
      </c>
      <c r="D170" s="112"/>
      <c r="E170" s="112" t="s">
        <v>816</v>
      </c>
      <c r="F170" s="112" t="s">
        <v>817</v>
      </c>
      <c r="G170" s="109" t="s">
        <v>636</v>
      </c>
      <c r="H170" s="107"/>
      <c r="I170" s="108"/>
      <c r="J170" s="107"/>
      <c r="K170" s="108"/>
      <c r="L170" s="107"/>
      <c r="M170" s="108"/>
      <c r="N170" s="104" t="s">
        <v>455</v>
      </c>
      <c r="O170" s="128"/>
      <c r="P170" s="105" t="s">
        <v>596</v>
      </c>
      <c r="Q170" s="106" t="s">
        <v>678</v>
      </c>
      <c r="R170" s="112" t="s">
        <v>456</v>
      </c>
      <c r="S170" s="101" t="s">
        <v>451</v>
      </c>
    </row>
    <row r="171" spans="2:19" ht="48.75" customHeight="1" x14ac:dyDescent="0.25">
      <c r="B171" s="110" t="str">
        <f t="shared" si="5"/>
        <v>S3 - 1 - A - R</v>
      </c>
      <c r="C171" s="110" t="s">
        <v>476</v>
      </c>
      <c r="D171" s="110">
        <v>1</v>
      </c>
      <c r="E171" s="110" t="s">
        <v>452</v>
      </c>
      <c r="F171" s="110" t="s">
        <v>817</v>
      </c>
      <c r="G171" s="109" t="s">
        <v>729</v>
      </c>
      <c r="H171" s="107"/>
      <c r="I171" s="108"/>
      <c r="J171" s="107"/>
      <c r="K171" s="108"/>
      <c r="L171" s="107"/>
      <c r="M171" s="108"/>
      <c r="N171" s="104" t="s">
        <v>459</v>
      </c>
      <c r="O171" s="121"/>
      <c r="P171" s="105" t="s">
        <v>596</v>
      </c>
      <c r="Q171" s="106" t="s">
        <v>306</v>
      </c>
      <c r="R171" s="112" t="s">
        <v>456</v>
      </c>
      <c r="S171" s="101" t="s">
        <v>451</v>
      </c>
    </row>
    <row r="172" spans="2:19" ht="48.75" customHeight="1" x14ac:dyDescent="0.25">
      <c r="B172" s="110" t="str">
        <f t="shared" si="5"/>
        <v>S3 - 3 - M - L</v>
      </c>
      <c r="C172" s="112" t="s">
        <v>476</v>
      </c>
      <c r="D172" s="112">
        <v>3</v>
      </c>
      <c r="E172" s="112" t="s">
        <v>818</v>
      </c>
      <c r="F172" s="112" t="s">
        <v>819</v>
      </c>
      <c r="G172" s="109" t="s">
        <v>730</v>
      </c>
      <c r="H172" s="107"/>
      <c r="I172" s="108"/>
      <c r="J172" s="107"/>
      <c r="K172" s="108"/>
      <c r="L172" s="107"/>
      <c r="M172" s="108"/>
      <c r="N172" s="104" t="s">
        <v>800</v>
      </c>
      <c r="O172" s="128"/>
      <c r="P172" s="105" t="s">
        <v>802</v>
      </c>
      <c r="Q172" s="106" t="s">
        <v>306</v>
      </c>
      <c r="R172" s="112" t="s">
        <v>456</v>
      </c>
      <c r="S172" s="101" t="s">
        <v>451</v>
      </c>
    </row>
    <row r="173" spans="2:19" ht="48.75" hidden="1" customHeight="1" x14ac:dyDescent="0.25">
      <c r="B173" s="110" t="str">
        <f t="shared" si="5"/>
        <v>B - 4 - A - L</v>
      </c>
      <c r="C173" s="111" t="s">
        <v>454</v>
      </c>
      <c r="D173" s="111">
        <v>4</v>
      </c>
      <c r="E173" s="111" t="s">
        <v>452</v>
      </c>
      <c r="F173" s="111" t="s">
        <v>819</v>
      </c>
      <c r="G173" s="109" t="s">
        <v>116</v>
      </c>
      <c r="H173" s="107"/>
      <c r="I173" s="108"/>
      <c r="J173" s="107"/>
      <c r="K173" s="108"/>
      <c r="L173" s="107"/>
      <c r="M173" s="108"/>
      <c r="N173" s="104" t="s">
        <v>452</v>
      </c>
      <c r="O173" s="128"/>
      <c r="P173" s="105" t="s">
        <v>596</v>
      </c>
      <c r="Q173" s="106" t="s">
        <v>307</v>
      </c>
      <c r="R173" s="112"/>
      <c r="S173" s="101" t="s">
        <v>451</v>
      </c>
    </row>
    <row r="174" spans="2:19" ht="48.75" customHeight="1" x14ac:dyDescent="0.25">
      <c r="B174" s="110" t="str">
        <f t="shared" ref="B174:B205" si="6">CONCATENATE(C174," - ",D174," - ",E174," - ",F174)</f>
        <v>S3 - 1 - M - L</v>
      </c>
      <c r="C174" s="111" t="s">
        <v>476</v>
      </c>
      <c r="D174" s="111">
        <v>1</v>
      </c>
      <c r="E174" s="111" t="s">
        <v>818</v>
      </c>
      <c r="F174" s="111" t="s">
        <v>819</v>
      </c>
      <c r="G174" s="109" t="s">
        <v>117</v>
      </c>
      <c r="H174" s="107"/>
      <c r="I174" s="108"/>
      <c r="J174" s="107"/>
      <c r="K174" s="108"/>
      <c r="L174" s="107"/>
      <c r="M174" s="108"/>
      <c r="N174" s="104" t="s">
        <v>455</v>
      </c>
      <c r="O174" s="128"/>
      <c r="P174" s="105" t="s">
        <v>596</v>
      </c>
      <c r="Q174" s="106" t="s">
        <v>777</v>
      </c>
      <c r="R174" s="112" t="s">
        <v>456</v>
      </c>
      <c r="S174" s="101" t="s">
        <v>451</v>
      </c>
    </row>
    <row r="175" spans="2:19" ht="48.75" customHeight="1" x14ac:dyDescent="0.25">
      <c r="B175" s="110" t="str">
        <f t="shared" si="6"/>
        <v xml:space="preserve"> -  -  - </v>
      </c>
      <c r="C175" s="110"/>
      <c r="D175" s="110"/>
      <c r="E175" s="110"/>
      <c r="F175" s="110"/>
      <c r="G175" s="109" t="s">
        <v>542</v>
      </c>
      <c r="H175" s="107"/>
      <c r="I175" s="108"/>
      <c r="J175" s="107"/>
      <c r="K175" s="108"/>
      <c r="L175" s="107"/>
      <c r="M175" s="108"/>
      <c r="N175" s="104" t="s">
        <v>454</v>
      </c>
      <c r="O175" s="121" t="s">
        <v>802</v>
      </c>
      <c r="P175" s="105" t="s">
        <v>596</v>
      </c>
      <c r="Q175" s="106" t="s">
        <v>308</v>
      </c>
      <c r="R175" s="112" t="s">
        <v>460</v>
      </c>
      <c r="S175" s="101" t="s">
        <v>451</v>
      </c>
    </row>
    <row r="176" spans="2:19" ht="48.75" customHeight="1" x14ac:dyDescent="0.25">
      <c r="B176" s="110" t="str">
        <f t="shared" si="6"/>
        <v>S3 - 2 - M - R</v>
      </c>
      <c r="C176" s="111" t="s">
        <v>476</v>
      </c>
      <c r="D176" s="111">
        <v>2</v>
      </c>
      <c r="E176" s="111" t="s">
        <v>818</v>
      </c>
      <c r="F176" s="111" t="s">
        <v>817</v>
      </c>
      <c r="G176" s="109" t="s">
        <v>731</v>
      </c>
      <c r="H176" s="107"/>
      <c r="I176" s="108"/>
      <c r="J176" s="107"/>
      <c r="K176" s="108"/>
      <c r="L176" s="107"/>
      <c r="M176" s="108"/>
      <c r="N176" s="104" t="s">
        <v>454</v>
      </c>
      <c r="O176" s="128" t="s">
        <v>802</v>
      </c>
      <c r="P176" s="105" t="s">
        <v>596</v>
      </c>
      <c r="Q176" s="106" t="s">
        <v>309</v>
      </c>
      <c r="R176" s="112" t="s">
        <v>456</v>
      </c>
      <c r="S176" s="101" t="s">
        <v>451</v>
      </c>
    </row>
    <row r="177" spans="2:19" ht="48.75" customHeight="1" x14ac:dyDescent="0.25">
      <c r="B177" s="110" t="str">
        <f t="shared" si="6"/>
        <v xml:space="preserve"> -  -  - </v>
      </c>
      <c r="C177" s="111"/>
      <c r="D177" s="111"/>
      <c r="E177" s="111"/>
      <c r="F177" s="111"/>
      <c r="G177" s="109" t="s">
        <v>695</v>
      </c>
      <c r="H177" s="107"/>
      <c r="I177" s="108"/>
      <c r="J177" s="107"/>
      <c r="K177" s="108"/>
      <c r="L177" s="107"/>
      <c r="M177" s="108"/>
      <c r="N177" s="104" t="s">
        <v>449</v>
      </c>
      <c r="O177" s="128" t="s">
        <v>802</v>
      </c>
      <c r="P177" s="105" t="s">
        <v>596</v>
      </c>
      <c r="Q177" s="106" t="s">
        <v>778</v>
      </c>
      <c r="R177" s="112" t="s">
        <v>457</v>
      </c>
      <c r="S177" s="101" t="s">
        <v>451</v>
      </c>
    </row>
    <row r="178" spans="2:19" ht="48.75" customHeight="1" x14ac:dyDescent="0.25">
      <c r="B178" s="110" t="str">
        <f t="shared" si="6"/>
        <v>S3 - 2 - V - R</v>
      </c>
      <c r="C178" s="112" t="s">
        <v>476</v>
      </c>
      <c r="D178" s="112">
        <v>2</v>
      </c>
      <c r="E178" s="112" t="s">
        <v>816</v>
      </c>
      <c r="F178" s="112" t="s">
        <v>817</v>
      </c>
      <c r="G178" s="109" t="s">
        <v>637</v>
      </c>
      <c r="H178" s="107"/>
      <c r="I178" s="108"/>
      <c r="J178" s="107"/>
      <c r="K178" s="108"/>
      <c r="L178" s="107"/>
      <c r="M178" s="108"/>
      <c r="N178" s="104" t="s">
        <v>449</v>
      </c>
      <c r="O178" s="128" t="s">
        <v>802</v>
      </c>
      <c r="P178" s="105" t="s">
        <v>596</v>
      </c>
      <c r="Q178" s="106" t="s">
        <v>580</v>
      </c>
      <c r="R178" s="112" t="s">
        <v>456</v>
      </c>
      <c r="S178" s="101" t="s">
        <v>451</v>
      </c>
    </row>
    <row r="179" spans="2:19" ht="48.75" hidden="1" customHeight="1" x14ac:dyDescent="0.25">
      <c r="B179" s="110" t="str">
        <f t="shared" si="6"/>
        <v>B - 9 - V - R</v>
      </c>
      <c r="C179" s="112" t="s">
        <v>454</v>
      </c>
      <c r="D179" s="112">
        <v>9</v>
      </c>
      <c r="E179" s="112" t="s">
        <v>816</v>
      </c>
      <c r="F179" s="112" t="s">
        <v>817</v>
      </c>
      <c r="G179" s="109" t="s">
        <v>118</v>
      </c>
      <c r="H179" s="107"/>
      <c r="I179" s="108"/>
      <c r="J179" s="107"/>
      <c r="K179" s="108"/>
      <c r="L179" s="107"/>
      <c r="M179" s="108"/>
      <c r="N179" s="104" t="s">
        <v>449</v>
      </c>
      <c r="O179" s="128"/>
      <c r="P179" s="105" t="s">
        <v>596</v>
      </c>
      <c r="Q179" s="106" t="s">
        <v>310</v>
      </c>
      <c r="R179" s="112"/>
      <c r="S179" s="101" t="s">
        <v>451</v>
      </c>
    </row>
    <row r="180" spans="2:19" ht="48.75" hidden="1" customHeight="1" x14ac:dyDescent="0.25">
      <c r="B180" s="110" t="str">
        <f t="shared" si="6"/>
        <v xml:space="preserve"> -  -  - </v>
      </c>
      <c r="C180" s="110"/>
      <c r="D180" s="110"/>
      <c r="E180" s="110"/>
      <c r="F180" s="110"/>
      <c r="G180" s="109" t="s">
        <v>119</v>
      </c>
      <c r="H180" s="107"/>
      <c r="I180" s="108"/>
      <c r="J180" s="107"/>
      <c r="K180" s="108"/>
      <c r="L180" s="107"/>
      <c r="M180" s="108"/>
      <c r="N180" s="104" t="s">
        <v>455</v>
      </c>
      <c r="O180" s="121"/>
      <c r="P180" s="105" t="s">
        <v>596</v>
      </c>
      <c r="Q180" s="106" t="s">
        <v>311</v>
      </c>
      <c r="R180" s="112"/>
      <c r="S180" s="101" t="s">
        <v>451</v>
      </c>
    </row>
    <row r="181" spans="2:19" ht="48.75" customHeight="1" x14ac:dyDescent="0.25">
      <c r="B181" s="110" t="str">
        <f t="shared" si="6"/>
        <v>PS1 -  - M - L</v>
      </c>
      <c r="C181" s="112" t="s">
        <v>478</v>
      </c>
      <c r="D181" s="112"/>
      <c r="E181" s="112" t="s">
        <v>818</v>
      </c>
      <c r="F181" s="112" t="s">
        <v>819</v>
      </c>
      <c r="G181" s="109" t="s">
        <v>120</v>
      </c>
      <c r="H181" s="107"/>
      <c r="I181" s="108"/>
      <c r="J181" s="107"/>
      <c r="K181" s="108"/>
      <c r="L181" s="107"/>
      <c r="M181" s="108"/>
      <c r="N181" s="104" t="s">
        <v>449</v>
      </c>
      <c r="O181" s="128"/>
      <c r="P181" s="105" t="s">
        <v>596</v>
      </c>
      <c r="Q181" s="106" t="s">
        <v>312</v>
      </c>
      <c r="R181" s="112" t="s">
        <v>457</v>
      </c>
      <c r="S181" s="101" t="s">
        <v>451</v>
      </c>
    </row>
    <row r="182" spans="2:19" ht="48.75" hidden="1" customHeight="1" x14ac:dyDescent="0.25">
      <c r="B182" s="110" t="str">
        <f t="shared" si="6"/>
        <v xml:space="preserve"> -  -  - </v>
      </c>
      <c r="C182" s="110"/>
      <c r="D182" s="110"/>
      <c r="E182" s="110"/>
      <c r="F182" s="110"/>
      <c r="G182" s="109" t="s">
        <v>492</v>
      </c>
      <c r="H182" s="107"/>
      <c r="I182" s="108"/>
      <c r="J182" s="107"/>
      <c r="K182" s="108"/>
      <c r="L182" s="107"/>
      <c r="M182" s="108"/>
      <c r="N182" s="104" t="s">
        <v>449</v>
      </c>
      <c r="O182" s="121"/>
      <c r="P182" s="105" t="s">
        <v>596</v>
      </c>
      <c r="Q182" s="106" t="s">
        <v>581</v>
      </c>
      <c r="R182" s="112"/>
      <c r="S182" s="101" t="s">
        <v>451</v>
      </c>
    </row>
    <row r="183" spans="2:19" ht="48.75" hidden="1" customHeight="1" x14ac:dyDescent="0.25">
      <c r="B183" s="110" t="str">
        <f t="shared" si="6"/>
        <v xml:space="preserve"> -  -  - </v>
      </c>
      <c r="C183" s="110"/>
      <c r="D183" s="110"/>
      <c r="E183" s="110"/>
      <c r="F183" s="110"/>
      <c r="G183" s="109" t="s">
        <v>543</v>
      </c>
      <c r="H183" s="107"/>
      <c r="I183" s="108"/>
      <c r="J183" s="107"/>
      <c r="K183" s="108"/>
      <c r="L183" s="107"/>
      <c r="M183" s="108"/>
      <c r="N183" s="104" t="s">
        <v>449</v>
      </c>
      <c r="O183" s="121" t="s">
        <v>802</v>
      </c>
      <c r="P183" s="105" t="s">
        <v>596</v>
      </c>
      <c r="Q183" s="106" t="s">
        <v>313</v>
      </c>
      <c r="R183" s="112"/>
      <c r="S183" s="101" t="s">
        <v>451</v>
      </c>
    </row>
    <row r="184" spans="2:19" ht="48.75" customHeight="1" x14ac:dyDescent="0.25">
      <c r="B184" s="110" t="str">
        <f t="shared" si="6"/>
        <v>B - 11 - V - R</v>
      </c>
      <c r="C184" s="111" t="s">
        <v>454</v>
      </c>
      <c r="D184" s="111">
        <v>11</v>
      </c>
      <c r="E184" s="111" t="s">
        <v>816</v>
      </c>
      <c r="F184" s="111" t="s">
        <v>817</v>
      </c>
      <c r="G184" s="109" t="s">
        <v>638</v>
      </c>
      <c r="H184" s="107"/>
      <c r="I184" s="108"/>
      <c r="J184" s="107"/>
      <c r="K184" s="108"/>
      <c r="L184" s="107"/>
      <c r="M184" s="108"/>
      <c r="N184" s="104" t="s">
        <v>449</v>
      </c>
      <c r="O184" s="128" t="s">
        <v>802</v>
      </c>
      <c r="P184" s="105" t="s">
        <v>596</v>
      </c>
      <c r="Q184" s="106" t="s">
        <v>679</v>
      </c>
      <c r="R184" s="112" t="s">
        <v>461</v>
      </c>
      <c r="S184" s="101" t="s">
        <v>451</v>
      </c>
    </row>
    <row r="185" spans="2:19" ht="48.75" hidden="1" customHeight="1" x14ac:dyDescent="0.25">
      <c r="B185" s="110" t="str">
        <f t="shared" si="6"/>
        <v>B - 12 - M - L</v>
      </c>
      <c r="C185" s="111" t="s">
        <v>454</v>
      </c>
      <c r="D185" s="111">
        <v>12</v>
      </c>
      <c r="E185" s="111" t="s">
        <v>818</v>
      </c>
      <c r="F185" s="111" t="s">
        <v>819</v>
      </c>
      <c r="G185" s="109" t="s">
        <v>544</v>
      </c>
      <c r="H185" s="107"/>
      <c r="I185" s="108"/>
      <c r="J185" s="107"/>
      <c r="K185" s="108"/>
      <c r="L185" s="107"/>
      <c r="M185" s="108"/>
      <c r="N185" s="104" t="s">
        <v>449</v>
      </c>
      <c r="O185" s="128" t="s">
        <v>802</v>
      </c>
      <c r="P185" s="105" t="s">
        <v>596</v>
      </c>
      <c r="Q185" s="106" t="s">
        <v>314</v>
      </c>
      <c r="R185" s="112"/>
      <c r="S185" s="101" t="s">
        <v>451</v>
      </c>
    </row>
    <row r="186" spans="2:19" ht="48.75" customHeight="1" x14ac:dyDescent="0.25">
      <c r="B186" s="110" t="str">
        <f t="shared" si="6"/>
        <v>B - 9 - A - L</v>
      </c>
      <c r="C186" s="111" t="s">
        <v>454</v>
      </c>
      <c r="D186" s="111">
        <v>9</v>
      </c>
      <c r="E186" s="111" t="s">
        <v>452</v>
      </c>
      <c r="F186" s="111" t="s">
        <v>819</v>
      </c>
      <c r="G186" s="109" t="s">
        <v>121</v>
      </c>
      <c r="H186" s="107"/>
      <c r="I186" s="108"/>
      <c r="J186" s="107"/>
      <c r="K186" s="108"/>
      <c r="L186" s="107"/>
      <c r="M186" s="108"/>
      <c r="N186" s="104" t="s">
        <v>454</v>
      </c>
      <c r="O186" s="128"/>
      <c r="P186" s="105" t="s">
        <v>596</v>
      </c>
      <c r="Q186" s="106" t="s">
        <v>315</v>
      </c>
      <c r="R186" s="112" t="s">
        <v>456</v>
      </c>
      <c r="S186" s="101" t="s">
        <v>451</v>
      </c>
    </row>
    <row r="187" spans="2:19" ht="48.75" hidden="1" customHeight="1" x14ac:dyDescent="0.25">
      <c r="B187" s="110" t="str">
        <f t="shared" si="6"/>
        <v xml:space="preserve"> -  -  - </v>
      </c>
      <c r="C187" s="110"/>
      <c r="D187" s="110"/>
      <c r="E187" s="110"/>
      <c r="F187" s="110"/>
      <c r="G187" s="109" t="s">
        <v>122</v>
      </c>
      <c r="H187" s="107"/>
      <c r="I187" s="108"/>
      <c r="J187" s="107"/>
      <c r="K187" s="108"/>
      <c r="L187" s="107"/>
      <c r="M187" s="108"/>
      <c r="N187" s="104" t="s">
        <v>449</v>
      </c>
      <c r="O187" s="121"/>
      <c r="P187" s="105" t="s">
        <v>596</v>
      </c>
      <c r="Q187" s="106" t="s">
        <v>316</v>
      </c>
      <c r="R187" s="112"/>
      <c r="S187" s="101" t="s">
        <v>458</v>
      </c>
    </row>
    <row r="188" spans="2:19" ht="48.75" hidden="1" customHeight="1" x14ac:dyDescent="0.25">
      <c r="B188" s="110" t="str">
        <f t="shared" si="6"/>
        <v>PS3 -  - V - L</v>
      </c>
      <c r="C188" s="112" t="s">
        <v>482</v>
      </c>
      <c r="D188" s="112"/>
      <c r="E188" s="112" t="s">
        <v>816</v>
      </c>
      <c r="F188" s="112" t="s">
        <v>819</v>
      </c>
      <c r="G188" s="109" t="s">
        <v>123</v>
      </c>
      <c r="H188" s="107"/>
      <c r="I188" s="108"/>
      <c r="J188" s="107"/>
      <c r="K188" s="108"/>
      <c r="L188" s="107"/>
      <c r="M188" s="108"/>
      <c r="N188" s="104" t="s">
        <v>454</v>
      </c>
      <c r="O188" s="128"/>
      <c r="P188" s="105" t="s">
        <v>596</v>
      </c>
      <c r="Q188" s="106" t="s">
        <v>317</v>
      </c>
      <c r="R188" s="112"/>
      <c r="S188" s="101" t="s">
        <v>451</v>
      </c>
    </row>
    <row r="189" spans="2:19" ht="48.75" hidden="1" customHeight="1" x14ac:dyDescent="0.25">
      <c r="B189" s="110" t="str">
        <f t="shared" si="6"/>
        <v>S2 - 1 - V - R</v>
      </c>
      <c r="C189" s="112" t="s">
        <v>473</v>
      </c>
      <c r="D189" s="112">
        <v>1</v>
      </c>
      <c r="E189" s="112" t="s">
        <v>816</v>
      </c>
      <c r="F189" s="112" t="s">
        <v>817</v>
      </c>
      <c r="G189" s="109" t="s">
        <v>124</v>
      </c>
      <c r="H189" s="107"/>
      <c r="I189" s="108"/>
      <c r="J189" s="107"/>
      <c r="K189" s="108"/>
      <c r="L189" s="107"/>
      <c r="M189" s="108"/>
      <c r="N189" s="104" t="s">
        <v>454</v>
      </c>
      <c r="O189" s="128"/>
      <c r="P189" s="105" t="s">
        <v>596</v>
      </c>
      <c r="Q189" s="106" t="s">
        <v>318</v>
      </c>
      <c r="R189" s="112"/>
      <c r="S189" s="101" t="s">
        <v>451</v>
      </c>
    </row>
    <row r="190" spans="2:19" ht="48.75" customHeight="1" x14ac:dyDescent="0.25">
      <c r="B190" s="110" t="str">
        <f t="shared" si="6"/>
        <v>S2 - 1 - V - R</v>
      </c>
      <c r="C190" s="112" t="s">
        <v>473</v>
      </c>
      <c r="D190" s="112">
        <v>1</v>
      </c>
      <c r="E190" s="112" t="s">
        <v>816</v>
      </c>
      <c r="F190" s="112" t="s">
        <v>817</v>
      </c>
      <c r="G190" s="109" t="s">
        <v>639</v>
      </c>
      <c r="H190" s="107"/>
      <c r="I190" s="108"/>
      <c r="J190" s="107"/>
      <c r="K190" s="108"/>
      <c r="L190" s="107"/>
      <c r="M190" s="108"/>
      <c r="N190" s="104" t="s">
        <v>454</v>
      </c>
      <c r="O190" s="128"/>
      <c r="P190" s="105" t="s">
        <v>596</v>
      </c>
      <c r="Q190" s="106" t="s">
        <v>319</v>
      </c>
      <c r="R190" s="112" t="s">
        <v>456</v>
      </c>
      <c r="S190" s="101" t="s">
        <v>451</v>
      </c>
    </row>
    <row r="191" spans="2:19" ht="48.75" hidden="1" customHeight="1" x14ac:dyDescent="0.25">
      <c r="B191" s="110" t="str">
        <f t="shared" si="6"/>
        <v>S2 - 1 - M - R</v>
      </c>
      <c r="C191" s="112" t="s">
        <v>473</v>
      </c>
      <c r="D191" s="112">
        <v>1</v>
      </c>
      <c r="E191" s="112" t="s">
        <v>818</v>
      </c>
      <c r="F191" s="112" t="s">
        <v>817</v>
      </c>
      <c r="G191" s="109" t="s">
        <v>125</v>
      </c>
      <c r="H191" s="107"/>
      <c r="I191" s="108"/>
      <c r="J191" s="107"/>
      <c r="K191" s="108"/>
      <c r="L191" s="107"/>
      <c r="M191" s="108"/>
      <c r="N191" s="104" t="s">
        <v>454</v>
      </c>
      <c r="O191" s="128"/>
      <c r="P191" s="105" t="s">
        <v>596</v>
      </c>
      <c r="Q191" s="106" t="s">
        <v>320</v>
      </c>
      <c r="R191" s="112"/>
      <c r="S191" s="101" t="s">
        <v>451</v>
      </c>
    </row>
    <row r="192" spans="2:19" ht="48.75" customHeight="1" x14ac:dyDescent="0.25">
      <c r="B192" s="110" t="str">
        <f t="shared" si="6"/>
        <v>S2 - 2 - A - R</v>
      </c>
      <c r="C192" s="111" t="s">
        <v>473</v>
      </c>
      <c r="D192" s="111">
        <v>2</v>
      </c>
      <c r="E192" s="111" t="s">
        <v>452</v>
      </c>
      <c r="F192" s="111" t="s">
        <v>817</v>
      </c>
      <c r="G192" s="109" t="s">
        <v>126</v>
      </c>
      <c r="H192" s="107"/>
      <c r="I192" s="108"/>
      <c r="J192" s="107"/>
      <c r="K192" s="108"/>
      <c r="L192" s="107"/>
      <c r="M192" s="108"/>
      <c r="N192" s="104" t="s">
        <v>454</v>
      </c>
      <c r="O192" s="128"/>
      <c r="P192" s="105" t="s">
        <v>596</v>
      </c>
      <c r="Q192" s="106" t="s">
        <v>321</v>
      </c>
      <c r="R192" s="112" t="s">
        <v>456</v>
      </c>
      <c r="S192" s="101" t="s">
        <v>451</v>
      </c>
    </row>
    <row r="193" spans="2:19" ht="48.75" hidden="1" customHeight="1" x14ac:dyDescent="0.25">
      <c r="B193" s="110" t="str">
        <f t="shared" si="6"/>
        <v>PS3 -  - A - R</v>
      </c>
      <c r="C193" s="112" t="s">
        <v>482</v>
      </c>
      <c r="D193" s="112"/>
      <c r="E193" s="112" t="s">
        <v>452</v>
      </c>
      <c r="F193" s="112" t="s">
        <v>817</v>
      </c>
      <c r="G193" s="109" t="s">
        <v>640</v>
      </c>
      <c r="H193" s="107"/>
      <c r="I193" s="108"/>
      <c r="J193" s="107"/>
      <c r="K193" s="108"/>
      <c r="L193" s="107"/>
      <c r="M193" s="108"/>
      <c r="N193" s="104" t="s">
        <v>455</v>
      </c>
      <c r="O193" s="128"/>
      <c r="P193" s="105" t="s">
        <v>596</v>
      </c>
      <c r="Q193" s="106" t="s">
        <v>322</v>
      </c>
      <c r="R193" s="112"/>
      <c r="S193" s="101" t="s">
        <v>451</v>
      </c>
    </row>
    <row r="194" spans="2:19" ht="48.75" customHeight="1" x14ac:dyDescent="0.25">
      <c r="B194" s="110" t="str">
        <f t="shared" si="6"/>
        <v>B - 14 - M - R</v>
      </c>
      <c r="C194" s="111" t="s">
        <v>454</v>
      </c>
      <c r="D194" s="111">
        <v>14</v>
      </c>
      <c r="E194" s="111" t="s">
        <v>818</v>
      </c>
      <c r="F194" s="111" t="s">
        <v>817</v>
      </c>
      <c r="G194" s="109" t="s">
        <v>127</v>
      </c>
      <c r="H194" s="107"/>
      <c r="I194" s="108"/>
      <c r="J194" s="107"/>
      <c r="K194" s="108"/>
      <c r="L194" s="107"/>
      <c r="M194" s="108"/>
      <c r="N194" s="104" t="s">
        <v>452</v>
      </c>
      <c r="O194" s="128"/>
      <c r="P194" s="105" t="s">
        <v>596</v>
      </c>
      <c r="Q194" s="106" t="s">
        <v>323</v>
      </c>
      <c r="R194" s="112" t="s">
        <v>456</v>
      </c>
      <c r="S194" s="101" t="s">
        <v>451</v>
      </c>
    </row>
    <row r="195" spans="2:19" ht="48.75" customHeight="1" x14ac:dyDescent="0.25">
      <c r="B195" s="110" t="str">
        <f t="shared" si="6"/>
        <v xml:space="preserve"> -  -  - </v>
      </c>
      <c r="C195" s="112"/>
      <c r="D195" s="112"/>
      <c r="E195" s="112"/>
      <c r="F195" s="112"/>
      <c r="G195" s="109" t="s">
        <v>128</v>
      </c>
      <c r="H195" s="107"/>
      <c r="I195" s="108"/>
      <c r="J195" s="107"/>
      <c r="K195" s="108"/>
      <c r="L195" s="107"/>
      <c r="M195" s="108"/>
      <c r="N195" s="104" t="s">
        <v>463</v>
      </c>
      <c r="O195" s="121"/>
      <c r="P195" s="105" t="s">
        <v>596</v>
      </c>
      <c r="Q195" s="106" t="s">
        <v>324</v>
      </c>
      <c r="R195" s="112" t="s">
        <v>460</v>
      </c>
      <c r="S195" s="101" t="s">
        <v>451</v>
      </c>
    </row>
    <row r="196" spans="2:19" ht="48.75" customHeight="1" x14ac:dyDescent="0.25">
      <c r="B196" s="110" t="str">
        <f t="shared" si="6"/>
        <v>PS2 -  - M - L</v>
      </c>
      <c r="C196" s="112" t="s">
        <v>480</v>
      </c>
      <c r="D196" s="112"/>
      <c r="E196" s="112" t="s">
        <v>818</v>
      </c>
      <c r="F196" s="112" t="s">
        <v>819</v>
      </c>
      <c r="G196" s="109" t="s">
        <v>732</v>
      </c>
      <c r="H196" s="107"/>
      <c r="I196" s="108"/>
      <c r="J196" s="107"/>
      <c r="K196" s="108"/>
      <c r="L196" s="107"/>
      <c r="M196" s="108"/>
      <c r="N196" s="104" t="s">
        <v>454</v>
      </c>
      <c r="O196" s="121"/>
      <c r="P196" s="105" t="s">
        <v>596</v>
      </c>
      <c r="Q196" s="106" t="s">
        <v>779</v>
      </c>
      <c r="R196" s="112" t="s">
        <v>461</v>
      </c>
      <c r="S196" s="101" t="s">
        <v>451</v>
      </c>
    </row>
    <row r="197" spans="2:19" ht="48.75" customHeight="1" x14ac:dyDescent="0.25">
      <c r="B197" s="110" t="str">
        <f t="shared" si="6"/>
        <v xml:space="preserve">B -  -  - </v>
      </c>
      <c r="C197" s="112" t="s">
        <v>454</v>
      </c>
      <c r="D197" s="112"/>
      <c r="E197" s="112"/>
      <c r="F197" s="112"/>
      <c r="G197" s="109" t="s">
        <v>129</v>
      </c>
      <c r="H197" s="107"/>
      <c r="I197" s="108"/>
      <c r="J197" s="107"/>
      <c r="K197" s="108"/>
      <c r="L197" s="107"/>
      <c r="M197" s="108"/>
      <c r="N197" s="104" t="s">
        <v>449</v>
      </c>
      <c r="O197" s="128"/>
      <c r="P197" s="105" t="s">
        <v>596</v>
      </c>
      <c r="Q197" s="106" t="s">
        <v>325</v>
      </c>
      <c r="R197" s="112" t="s">
        <v>456</v>
      </c>
      <c r="S197" s="101" t="s">
        <v>451</v>
      </c>
    </row>
    <row r="198" spans="2:19" ht="48.75" hidden="1" customHeight="1" x14ac:dyDescent="0.25">
      <c r="B198" s="110" t="str">
        <f t="shared" si="6"/>
        <v>B - 14 - V - R</v>
      </c>
      <c r="C198" s="111" t="s">
        <v>454</v>
      </c>
      <c r="D198" s="111">
        <v>14</v>
      </c>
      <c r="E198" s="111" t="s">
        <v>816</v>
      </c>
      <c r="F198" s="111" t="s">
        <v>817</v>
      </c>
      <c r="G198" s="109" t="s">
        <v>130</v>
      </c>
      <c r="H198" s="107"/>
      <c r="I198" s="108"/>
      <c r="J198" s="107"/>
      <c r="K198" s="108"/>
      <c r="L198" s="107"/>
      <c r="M198" s="108"/>
      <c r="N198" s="104" t="s">
        <v>454</v>
      </c>
      <c r="O198" s="128"/>
      <c r="P198" s="105" t="s">
        <v>596</v>
      </c>
      <c r="Q198" s="106" t="s">
        <v>326</v>
      </c>
      <c r="R198" s="112"/>
      <c r="S198" s="101" t="s">
        <v>451</v>
      </c>
    </row>
    <row r="199" spans="2:19" ht="48.75" hidden="1" customHeight="1" x14ac:dyDescent="0.25">
      <c r="B199" s="110" t="str">
        <f t="shared" si="6"/>
        <v xml:space="preserve"> -  -  - </v>
      </c>
      <c r="C199" s="110"/>
      <c r="D199" s="110"/>
      <c r="E199" s="110"/>
      <c r="F199" s="110"/>
      <c r="G199" s="109" t="s">
        <v>131</v>
      </c>
      <c r="H199" s="107"/>
      <c r="I199" s="108"/>
      <c r="J199" s="107"/>
      <c r="K199" s="108"/>
      <c r="L199" s="107"/>
      <c r="M199" s="108"/>
      <c r="N199" s="104" t="s">
        <v>449</v>
      </c>
      <c r="O199" s="121"/>
      <c r="P199" s="105" t="s">
        <v>596</v>
      </c>
      <c r="Q199" s="106" t="s">
        <v>327</v>
      </c>
      <c r="R199" s="112"/>
      <c r="S199" s="101" t="s">
        <v>451</v>
      </c>
    </row>
    <row r="200" spans="2:19" ht="48.75" hidden="1" customHeight="1" x14ac:dyDescent="0.25">
      <c r="B200" s="110" t="str">
        <f t="shared" si="6"/>
        <v xml:space="preserve"> -  -  - </v>
      </c>
      <c r="C200" s="110"/>
      <c r="D200" s="110"/>
      <c r="E200" s="110"/>
      <c r="F200" s="110"/>
      <c r="G200" s="109" t="s">
        <v>545</v>
      </c>
      <c r="H200" s="107"/>
      <c r="I200" s="108"/>
      <c r="J200" s="107"/>
      <c r="K200" s="108"/>
      <c r="L200" s="107"/>
      <c r="M200" s="108"/>
      <c r="N200" s="104" t="s">
        <v>459</v>
      </c>
      <c r="O200" s="121"/>
      <c r="P200" s="105" t="s">
        <v>596</v>
      </c>
      <c r="Q200" s="106" t="s">
        <v>680</v>
      </c>
      <c r="R200" s="112"/>
      <c r="S200" s="101" t="s">
        <v>451</v>
      </c>
    </row>
    <row r="201" spans="2:19" ht="48.75" hidden="1" customHeight="1" x14ac:dyDescent="0.25">
      <c r="B201" s="110" t="str">
        <f t="shared" si="6"/>
        <v>PS1 -  - A - R</v>
      </c>
      <c r="C201" s="112" t="s">
        <v>478</v>
      </c>
      <c r="D201" s="112"/>
      <c r="E201" s="112" t="s">
        <v>452</v>
      </c>
      <c r="F201" s="112" t="s">
        <v>817</v>
      </c>
      <c r="G201" s="109" t="s">
        <v>132</v>
      </c>
      <c r="H201" s="107"/>
      <c r="I201" s="108"/>
      <c r="J201" s="107"/>
      <c r="K201" s="108"/>
      <c r="L201" s="107"/>
      <c r="M201" s="108"/>
      <c r="N201" s="104" t="s">
        <v>454</v>
      </c>
      <c r="O201" s="128" t="s">
        <v>802</v>
      </c>
      <c r="P201" s="105" t="s">
        <v>596</v>
      </c>
      <c r="Q201" s="106" t="s">
        <v>328</v>
      </c>
      <c r="R201" s="112"/>
      <c r="S201" s="101" t="s">
        <v>451</v>
      </c>
    </row>
    <row r="202" spans="2:19" ht="48.75" customHeight="1" x14ac:dyDescent="0.25">
      <c r="B202" s="110" t="str">
        <f t="shared" si="6"/>
        <v>PS2 -  - A - L</v>
      </c>
      <c r="C202" s="112" t="s">
        <v>480</v>
      </c>
      <c r="D202" s="112"/>
      <c r="E202" s="112" t="s">
        <v>452</v>
      </c>
      <c r="F202" s="112" t="s">
        <v>819</v>
      </c>
      <c r="G202" s="109" t="s">
        <v>546</v>
      </c>
      <c r="H202" s="107"/>
      <c r="I202" s="108"/>
      <c r="J202" s="107"/>
      <c r="K202" s="108"/>
      <c r="L202" s="107"/>
      <c r="M202" s="108"/>
      <c r="N202" s="104" t="s">
        <v>454</v>
      </c>
      <c r="O202" s="128"/>
      <c r="P202" s="105" t="s">
        <v>596</v>
      </c>
      <c r="Q202" s="106" t="s">
        <v>334</v>
      </c>
      <c r="R202" s="112" t="s">
        <v>456</v>
      </c>
      <c r="S202" s="101" t="s">
        <v>451</v>
      </c>
    </row>
    <row r="203" spans="2:19" ht="48.75" customHeight="1" x14ac:dyDescent="0.25">
      <c r="B203" s="110" t="str">
        <f t="shared" si="6"/>
        <v>PS1 -  - M - R</v>
      </c>
      <c r="C203" s="112" t="s">
        <v>478</v>
      </c>
      <c r="D203" s="112"/>
      <c r="E203" s="112" t="s">
        <v>818</v>
      </c>
      <c r="F203" s="112" t="s">
        <v>817</v>
      </c>
      <c r="G203" s="109" t="s">
        <v>133</v>
      </c>
      <c r="H203" s="107"/>
      <c r="I203" s="108"/>
      <c r="J203" s="107"/>
      <c r="K203" s="108"/>
      <c r="L203" s="107"/>
      <c r="M203" s="108"/>
      <c r="N203" s="104" t="s">
        <v>454</v>
      </c>
      <c r="O203" s="128" t="s">
        <v>802</v>
      </c>
      <c r="P203" s="105" t="s">
        <v>596</v>
      </c>
      <c r="Q203" s="106" t="s">
        <v>329</v>
      </c>
      <c r="R203" s="112" t="s">
        <v>456</v>
      </c>
      <c r="S203" s="101" t="s">
        <v>451</v>
      </c>
    </row>
    <row r="204" spans="2:19" ht="48.75" hidden="1" customHeight="1" x14ac:dyDescent="0.25">
      <c r="B204" s="110" t="str">
        <f t="shared" si="6"/>
        <v>PS1 -  - A - R</v>
      </c>
      <c r="C204" s="112" t="s">
        <v>478</v>
      </c>
      <c r="D204" s="112"/>
      <c r="E204" s="112" t="s">
        <v>452</v>
      </c>
      <c r="F204" s="112" t="s">
        <v>817</v>
      </c>
      <c r="G204" s="109" t="s">
        <v>134</v>
      </c>
      <c r="H204" s="107"/>
      <c r="I204" s="108"/>
      <c r="J204" s="107"/>
      <c r="K204" s="108"/>
      <c r="L204" s="107"/>
      <c r="M204" s="108"/>
      <c r="N204" s="104" t="s">
        <v>454</v>
      </c>
      <c r="O204" s="128" t="s">
        <v>802</v>
      </c>
      <c r="P204" s="105" t="s">
        <v>596</v>
      </c>
      <c r="Q204" s="106" t="s">
        <v>330</v>
      </c>
      <c r="R204" s="112"/>
      <c r="S204" s="101" t="s">
        <v>451</v>
      </c>
    </row>
    <row r="205" spans="2:19" ht="48.75" customHeight="1" x14ac:dyDescent="0.25">
      <c r="B205" s="110" t="str">
        <f t="shared" si="6"/>
        <v>PS1 -  - M - L</v>
      </c>
      <c r="C205" s="112" t="s">
        <v>478</v>
      </c>
      <c r="D205" s="112"/>
      <c r="E205" s="112" t="s">
        <v>818</v>
      </c>
      <c r="F205" s="112" t="s">
        <v>819</v>
      </c>
      <c r="G205" s="109" t="s">
        <v>135</v>
      </c>
      <c r="H205" s="107"/>
      <c r="I205" s="108"/>
      <c r="J205" s="107"/>
      <c r="K205" s="108"/>
      <c r="L205" s="107"/>
      <c r="M205" s="108"/>
      <c r="N205" s="104" t="s">
        <v>454</v>
      </c>
      <c r="O205" s="121" t="s">
        <v>802</v>
      </c>
      <c r="P205" s="105" t="s">
        <v>596</v>
      </c>
      <c r="Q205" s="106" t="s">
        <v>331</v>
      </c>
      <c r="R205" s="112" t="s">
        <v>450</v>
      </c>
      <c r="S205" s="101" t="s">
        <v>451</v>
      </c>
    </row>
    <row r="206" spans="2:19" ht="48.75" customHeight="1" x14ac:dyDescent="0.25">
      <c r="B206" s="110" t="str">
        <f t="shared" ref="B206:B237" si="7">CONCATENATE(C206," - ",D206," - ",E206," - ",F206)</f>
        <v>PS1 -  - M - R</v>
      </c>
      <c r="C206" s="112" t="s">
        <v>478</v>
      </c>
      <c r="D206" s="112"/>
      <c r="E206" s="112" t="s">
        <v>818</v>
      </c>
      <c r="F206" s="112" t="s">
        <v>817</v>
      </c>
      <c r="G206" s="109" t="s">
        <v>136</v>
      </c>
      <c r="H206" s="107"/>
      <c r="I206" s="108"/>
      <c r="J206" s="107"/>
      <c r="K206" s="108"/>
      <c r="L206" s="107"/>
      <c r="M206" s="108"/>
      <c r="N206" s="104" t="s">
        <v>454</v>
      </c>
      <c r="O206" s="128" t="s">
        <v>802</v>
      </c>
      <c r="P206" s="105" t="s">
        <v>596</v>
      </c>
      <c r="Q206" s="106" t="s">
        <v>332</v>
      </c>
      <c r="R206" s="112" t="s">
        <v>461</v>
      </c>
      <c r="S206" s="101" t="s">
        <v>451</v>
      </c>
    </row>
    <row r="207" spans="2:19" ht="48.75" customHeight="1" x14ac:dyDescent="0.25">
      <c r="B207" s="110" t="str">
        <f t="shared" si="7"/>
        <v>B - 4 - A - R</v>
      </c>
      <c r="C207" s="111" t="s">
        <v>454</v>
      </c>
      <c r="D207" s="111">
        <v>4</v>
      </c>
      <c r="E207" s="111" t="s">
        <v>452</v>
      </c>
      <c r="F207" s="111" t="s">
        <v>817</v>
      </c>
      <c r="G207" s="109" t="s">
        <v>137</v>
      </c>
      <c r="H207" s="107"/>
      <c r="I207" s="108"/>
      <c r="J207" s="107"/>
      <c r="K207" s="108"/>
      <c r="L207" s="107"/>
      <c r="M207" s="108"/>
      <c r="N207" s="104" t="s">
        <v>454</v>
      </c>
      <c r="O207" s="128" t="s">
        <v>802</v>
      </c>
      <c r="P207" s="105" t="s">
        <v>596</v>
      </c>
      <c r="Q207" s="106" t="s">
        <v>333</v>
      </c>
      <c r="R207" s="112" t="s">
        <v>461</v>
      </c>
      <c r="S207" s="101" t="s">
        <v>451</v>
      </c>
    </row>
    <row r="208" spans="2:19" ht="48.75" hidden="1" customHeight="1" x14ac:dyDescent="0.25">
      <c r="B208" s="110" t="str">
        <f t="shared" si="7"/>
        <v>PS1 -  - A - R</v>
      </c>
      <c r="C208" s="112" t="s">
        <v>478</v>
      </c>
      <c r="D208" s="112"/>
      <c r="E208" s="112" t="s">
        <v>452</v>
      </c>
      <c r="F208" s="112" t="s">
        <v>817</v>
      </c>
      <c r="G208" s="109" t="s">
        <v>138</v>
      </c>
      <c r="H208" s="107"/>
      <c r="I208" s="108"/>
      <c r="J208" s="107"/>
      <c r="K208" s="108"/>
      <c r="L208" s="107"/>
      <c r="M208" s="108"/>
      <c r="N208" s="104" t="s">
        <v>454</v>
      </c>
      <c r="O208" s="128" t="s">
        <v>802</v>
      </c>
      <c r="P208" s="105" t="s">
        <v>596</v>
      </c>
      <c r="Q208" s="106" t="s">
        <v>335</v>
      </c>
      <c r="R208" s="112"/>
      <c r="S208" s="101" t="s">
        <v>451</v>
      </c>
    </row>
    <row r="209" spans="2:19" ht="48.75" hidden="1" customHeight="1" x14ac:dyDescent="0.25">
      <c r="B209" s="110" t="str">
        <f t="shared" si="7"/>
        <v>PS1 -  - A - R</v>
      </c>
      <c r="C209" s="112" t="s">
        <v>478</v>
      </c>
      <c r="D209" s="112"/>
      <c r="E209" s="112" t="s">
        <v>452</v>
      </c>
      <c r="F209" s="112" t="s">
        <v>817</v>
      </c>
      <c r="G209" s="109" t="s">
        <v>139</v>
      </c>
      <c r="H209" s="107"/>
      <c r="I209" s="108"/>
      <c r="J209" s="107"/>
      <c r="K209" s="108"/>
      <c r="L209" s="107"/>
      <c r="M209" s="108"/>
      <c r="N209" s="104" t="s">
        <v>454</v>
      </c>
      <c r="O209" s="121" t="s">
        <v>802</v>
      </c>
      <c r="P209" s="105" t="s">
        <v>596</v>
      </c>
      <c r="Q209" s="106" t="s">
        <v>336</v>
      </c>
      <c r="R209" s="112"/>
      <c r="S209" s="101" t="s">
        <v>451</v>
      </c>
    </row>
    <row r="210" spans="2:19" ht="48.75" hidden="1" customHeight="1" x14ac:dyDescent="0.25">
      <c r="B210" s="110" t="str">
        <f t="shared" si="7"/>
        <v>PS1 -  - A - R</v>
      </c>
      <c r="C210" s="112" t="s">
        <v>478</v>
      </c>
      <c r="D210" s="112"/>
      <c r="E210" s="112" t="s">
        <v>452</v>
      </c>
      <c r="F210" s="112" t="s">
        <v>817</v>
      </c>
      <c r="G210" s="109" t="s">
        <v>547</v>
      </c>
      <c r="H210" s="107"/>
      <c r="I210" s="108"/>
      <c r="J210" s="107"/>
      <c r="K210" s="108"/>
      <c r="L210" s="107"/>
      <c r="M210" s="108"/>
      <c r="N210" s="104" t="s">
        <v>454</v>
      </c>
      <c r="O210" s="121" t="s">
        <v>802</v>
      </c>
      <c r="P210" s="105" t="s">
        <v>596</v>
      </c>
      <c r="Q210" s="106" t="s">
        <v>582</v>
      </c>
      <c r="R210" s="112"/>
      <c r="S210" s="101" t="s">
        <v>451</v>
      </c>
    </row>
    <row r="211" spans="2:19" ht="48.75" hidden="1" customHeight="1" x14ac:dyDescent="0.25">
      <c r="B211" s="110" t="str">
        <f t="shared" si="7"/>
        <v>PS5 -  - A - L</v>
      </c>
      <c r="C211" s="111" t="s">
        <v>484</v>
      </c>
      <c r="D211" s="111"/>
      <c r="E211" s="111" t="s">
        <v>452</v>
      </c>
      <c r="F211" s="111" t="s">
        <v>819</v>
      </c>
      <c r="G211" s="109" t="s">
        <v>641</v>
      </c>
      <c r="H211" s="107"/>
      <c r="I211" s="108"/>
      <c r="J211" s="107"/>
      <c r="K211" s="108"/>
      <c r="L211" s="107"/>
      <c r="M211" s="108"/>
      <c r="N211" s="104" t="s">
        <v>454</v>
      </c>
      <c r="O211" s="128"/>
      <c r="P211" s="105" t="s">
        <v>596</v>
      </c>
      <c r="Q211" s="106" t="s">
        <v>337</v>
      </c>
      <c r="R211" s="112"/>
      <c r="S211" s="101" t="s">
        <v>451</v>
      </c>
    </row>
    <row r="212" spans="2:19" ht="48.75" customHeight="1" x14ac:dyDescent="0.25">
      <c r="B212" s="110" t="str">
        <f t="shared" si="7"/>
        <v>PS3 -  - A - R</v>
      </c>
      <c r="C212" s="112" t="s">
        <v>482</v>
      </c>
      <c r="D212" s="112"/>
      <c r="E212" s="112" t="s">
        <v>452</v>
      </c>
      <c r="F212" s="112" t="s">
        <v>817</v>
      </c>
      <c r="G212" s="109" t="s">
        <v>140</v>
      </c>
      <c r="H212" s="107"/>
      <c r="I212" s="108"/>
      <c r="J212" s="107"/>
      <c r="K212" s="108"/>
      <c r="L212" s="107"/>
      <c r="M212" s="108"/>
      <c r="N212" s="104" t="s">
        <v>454</v>
      </c>
      <c r="O212" s="128" t="s">
        <v>802</v>
      </c>
      <c r="P212" s="105" t="s">
        <v>596</v>
      </c>
      <c r="Q212" s="106" t="s">
        <v>338</v>
      </c>
      <c r="R212" s="112" t="s">
        <v>461</v>
      </c>
      <c r="S212" s="101" t="s">
        <v>451</v>
      </c>
    </row>
    <row r="213" spans="2:19" ht="48.75" hidden="1" customHeight="1" x14ac:dyDescent="0.25">
      <c r="B213" s="110" t="str">
        <f t="shared" si="7"/>
        <v>PS3 -  - M - R</v>
      </c>
      <c r="C213" s="111" t="s">
        <v>482</v>
      </c>
      <c r="D213" s="111"/>
      <c r="E213" s="111" t="s">
        <v>818</v>
      </c>
      <c r="F213" s="111" t="s">
        <v>817</v>
      </c>
      <c r="G213" s="109" t="s">
        <v>733</v>
      </c>
      <c r="H213" s="107"/>
      <c r="I213" s="108"/>
      <c r="J213" s="107"/>
      <c r="K213" s="108"/>
      <c r="L213" s="107"/>
      <c r="M213" s="108"/>
      <c r="N213" s="104" t="s">
        <v>454</v>
      </c>
      <c r="O213" s="128" t="s">
        <v>802</v>
      </c>
      <c r="P213" s="105" t="s">
        <v>596</v>
      </c>
      <c r="Q213" s="106" t="s">
        <v>339</v>
      </c>
      <c r="R213" s="112"/>
      <c r="S213" s="101" t="s">
        <v>451</v>
      </c>
    </row>
    <row r="214" spans="2:19" ht="48.75" hidden="1" customHeight="1" x14ac:dyDescent="0.25">
      <c r="B214" s="110" t="str">
        <f t="shared" si="7"/>
        <v>PS1 -  - A - R</v>
      </c>
      <c r="C214" s="112" t="s">
        <v>478</v>
      </c>
      <c r="D214" s="112"/>
      <c r="E214" s="112" t="s">
        <v>452</v>
      </c>
      <c r="F214" s="112" t="s">
        <v>817</v>
      </c>
      <c r="G214" s="109" t="s">
        <v>141</v>
      </c>
      <c r="H214" s="107"/>
      <c r="I214" s="108"/>
      <c r="J214" s="107"/>
      <c r="K214" s="108"/>
      <c r="L214" s="107"/>
      <c r="M214" s="108"/>
      <c r="N214" s="104" t="s">
        <v>454</v>
      </c>
      <c r="O214" s="121" t="s">
        <v>802</v>
      </c>
      <c r="P214" s="105" t="s">
        <v>596</v>
      </c>
      <c r="Q214" s="106" t="s">
        <v>340</v>
      </c>
      <c r="R214" s="112"/>
      <c r="S214" s="101" t="s">
        <v>451</v>
      </c>
    </row>
    <row r="215" spans="2:19" ht="48.75" hidden="1" customHeight="1" x14ac:dyDescent="0.25">
      <c r="B215" s="110" t="str">
        <f t="shared" si="7"/>
        <v xml:space="preserve"> -  -  - </v>
      </c>
      <c r="C215" s="110"/>
      <c r="D215" s="110"/>
      <c r="E215" s="110"/>
      <c r="F215" s="110"/>
      <c r="G215" s="109" t="s">
        <v>734</v>
      </c>
      <c r="H215" s="107"/>
      <c r="I215" s="108"/>
      <c r="J215" s="107"/>
      <c r="K215" s="108"/>
      <c r="L215" s="107"/>
      <c r="M215" s="108"/>
      <c r="N215" s="104" t="s">
        <v>454</v>
      </c>
      <c r="O215" s="121" t="s">
        <v>802</v>
      </c>
      <c r="P215" s="105" t="s">
        <v>596</v>
      </c>
      <c r="Q215" s="106" t="s">
        <v>780</v>
      </c>
      <c r="R215" s="112"/>
      <c r="S215" s="101" t="s">
        <v>451</v>
      </c>
    </row>
    <row r="216" spans="2:19" ht="48.75" hidden="1" customHeight="1" x14ac:dyDescent="0.25">
      <c r="B216" s="110" t="str">
        <f t="shared" si="7"/>
        <v>PS1 -  - M - R</v>
      </c>
      <c r="C216" s="112" t="s">
        <v>478</v>
      </c>
      <c r="D216" s="112"/>
      <c r="E216" s="112" t="s">
        <v>818</v>
      </c>
      <c r="F216" s="112" t="s">
        <v>817</v>
      </c>
      <c r="G216" s="109" t="s">
        <v>642</v>
      </c>
      <c r="H216" s="107"/>
      <c r="I216" s="108"/>
      <c r="J216" s="107"/>
      <c r="K216" s="108"/>
      <c r="L216" s="107"/>
      <c r="M216" s="108"/>
      <c r="N216" s="104" t="s">
        <v>454</v>
      </c>
      <c r="O216" s="121" t="s">
        <v>802</v>
      </c>
      <c r="P216" s="105" t="s">
        <v>596</v>
      </c>
      <c r="Q216" s="106" t="s">
        <v>341</v>
      </c>
      <c r="R216" s="112"/>
      <c r="S216" s="101" t="s">
        <v>451</v>
      </c>
    </row>
    <row r="217" spans="2:19" ht="48.75" hidden="1" customHeight="1" x14ac:dyDescent="0.25">
      <c r="B217" s="110" t="str">
        <f t="shared" si="7"/>
        <v xml:space="preserve"> -  -  - </v>
      </c>
      <c r="C217" s="110"/>
      <c r="D217" s="110"/>
      <c r="E217" s="110"/>
      <c r="F217" s="110"/>
      <c r="G217" s="109" t="s">
        <v>548</v>
      </c>
      <c r="H217" s="107"/>
      <c r="I217" s="108"/>
      <c r="J217" s="107"/>
      <c r="K217" s="108"/>
      <c r="L217" s="107"/>
      <c r="M217" s="108"/>
      <c r="N217" s="104" t="s">
        <v>454</v>
      </c>
      <c r="O217" s="121" t="s">
        <v>802</v>
      </c>
      <c r="P217" s="105" t="s">
        <v>596</v>
      </c>
      <c r="Q217" s="106" t="s">
        <v>583</v>
      </c>
      <c r="R217" s="112"/>
      <c r="S217" s="101" t="s">
        <v>451</v>
      </c>
    </row>
    <row r="218" spans="2:19" ht="48.75" hidden="1" customHeight="1" x14ac:dyDescent="0.25">
      <c r="B218" s="110" t="str">
        <f t="shared" si="7"/>
        <v>PS1 -  - A - R</v>
      </c>
      <c r="C218" s="112" t="s">
        <v>478</v>
      </c>
      <c r="D218" s="112"/>
      <c r="E218" s="112" t="s">
        <v>452</v>
      </c>
      <c r="F218" s="112" t="s">
        <v>817</v>
      </c>
      <c r="G218" s="109" t="s">
        <v>643</v>
      </c>
      <c r="H218" s="107"/>
      <c r="I218" s="108"/>
      <c r="J218" s="107"/>
      <c r="K218" s="108"/>
      <c r="L218" s="107"/>
      <c r="M218" s="108"/>
      <c r="N218" s="104" t="s">
        <v>454</v>
      </c>
      <c r="O218" s="121" t="s">
        <v>802</v>
      </c>
      <c r="P218" s="105" t="s">
        <v>596</v>
      </c>
      <c r="Q218" s="106" t="s">
        <v>342</v>
      </c>
      <c r="R218" s="112"/>
      <c r="S218" s="101" t="s">
        <v>451</v>
      </c>
    </row>
    <row r="219" spans="2:19" ht="48.75" customHeight="1" x14ac:dyDescent="0.25">
      <c r="B219" s="110" t="str">
        <f t="shared" si="7"/>
        <v>PS1 -  - A - R</v>
      </c>
      <c r="C219" s="112" t="s">
        <v>478</v>
      </c>
      <c r="D219" s="112"/>
      <c r="E219" s="112" t="s">
        <v>452</v>
      </c>
      <c r="F219" s="112" t="s">
        <v>817</v>
      </c>
      <c r="G219" s="109" t="s">
        <v>549</v>
      </c>
      <c r="H219" s="107"/>
      <c r="I219" s="108"/>
      <c r="J219" s="107"/>
      <c r="K219" s="108"/>
      <c r="L219" s="107"/>
      <c r="M219" s="108"/>
      <c r="N219" s="104" t="s">
        <v>454</v>
      </c>
      <c r="O219" s="121" t="s">
        <v>802</v>
      </c>
      <c r="P219" s="105" t="s">
        <v>596</v>
      </c>
      <c r="Q219" s="106" t="s">
        <v>824</v>
      </c>
      <c r="R219" s="112" t="s">
        <v>461</v>
      </c>
      <c r="S219" s="101" t="s">
        <v>451</v>
      </c>
    </row>
    <row r="220" spans="2:19" ht="48.75" customHeight="1" x14ac:dyDescent="0.25">
      <c r="B220" s="110" t="str">
        <f t="shared" si="7"/>
        <v>PS1 -  - V - L</v>
      </c>
      <c r="C220" s="112" t="s">
        <v>478</v>
      </c>
      <c r="D220" s="112"/>
      <c r="E220" s="112" t="s">
        <v>816</v>
      </c>
      <c r="F220" s="112" t="s">
        <v>819</v>
      </c>
      <c r="G220" s="109" t="s">
        <v>142</v>
      </c>
      <c r="H220" s="107"/>
      <c r="I220" s="108"/>
      <c r="J220" s="107"/>
      <c r="K220" s="108"/>
      <c r="L220" s="107"/>
      <c r="M220" s="108"/>
      <c r="N220" s="104" t="s">
        <v>454</v>
      </c>
      <c r="O220" s="128" t="s">
        <v>802</v>
      </c>
      <c r="P220" s="105" t="s">
        <v>596</v>
      </c>
      <c r="Q220" s="106" t="s">
        <v>343</v>
      </c>
      <c r="R220" s="112" t="s">
        <v>456</v>
      </c>
      <c r="S220" s="101" t="s">
        <v>451</v>
      </c>
    </row>
    <row r="221" spans="2:19" ht="48.75" customHeight="1" x14ac:dyDescent="0.25">
      <c r="B221" s="110" t="str">
        <f t="shared" si="7"/>
        <v>B - 9 - M - R</v>
      </c>
      <c r="C221" s="112" t="s">
        <v>454</v>
      </c>
      <c r="D221" s="112">
        <v>9</v>
      </c>
      <c r="E221" s="112" t="s">
        <v>818</v>
      </c>
      <c r="F221" s="112" t="s">
        <v>817</v>
      </c>
      <c r="G221" s="109" t="s">
        <v>143</v>
      </c>
      <c r="H221" s="107"/>
      <c r="I221" s="108"/>
      <c r="J221" s="107"/>
      <c r="K221" s="108"/>
      <c r="L221" s="107"/>
      <c r="M221" s="108"/>
      <c r="N221" s="104" t="s">
        <v>454</v>
      </c>
      <c r="O221" s="128" t="s">
        <v>802</v>
      </c>
      <c r="P221" s="105" t="s">
        <v>596</v>
      </c>
      <c r="Q221" s="106" t="s">
        <v>344</v>
      </c>
      <c r="R221" s="112" t="s">
        <v>456</v>
      </c>
      <c r="S221" s="101" t="s">
        <v>451</v>
      </c>
    </row>
    <row r="222" spans="2:19" ht="48.75" customHeight="1" x14ac:dyDescent="0.25">
      <c r="B222" s="110" t="str">
        <f t="shared" si="7"/>
        <v>PS1 -  - M - L</v>
      </c>
      <c r="C222" s="111" t="s">
        <v>478</v>
      </c>
      <c r="D222" s="111"/>
      <c r="E222" s="111" t="s">
        <v>818</v>
      </c>
      <c r="F222" s="111" t="s">
        <v>819</v>
      </c>
      <c r="G222" s="109" t="s">
        <v>144</v>
      </c>
      <c r="H222" s="107"/>
      <c r="I222" s="108"/>
      <c r="J222" s="107"/>
      <c r="K222" s="108"/>
      <c r="L222" s="107"/>
      <c r="M222" s="108"/>
      <c r="N222" s="104" t="s">
        <v>454</v>
      </c>
      <c r="O222" s="128" t="s">
        <v>802</v>
      </c>
      <c r="P222" s="105" t="s">
        <v>596</v>
      </c>
      <c r="Q222" s="106" t="s">
        <v>345</v>
      </c>
      <c r="R222" s="112" t="s">
        <v>450</v>
      </c>
      <c r="S222" s="101" t="s">
        <v>451</v>
      </c>
    </row>
    <row r="223" spans="2:19" ht="48.75" hidden="1" customHeight="1" x14ac:dyDescent="0.25">
      <c r="B223" s="110" t="str">
        <f t="shared" si="7"/>
        <v>PS1 -  - A - R</v>
      </c>
      <c r="C223" s="112" t="s">
        <v>478</v>
      </c>
      <c r="D223" s="112"/>
      <c r="E223" s="112" t="s">
        <v>452</v>
      </c>
      <c r="F223" s="112" t="s">
        <v>817</v>
      </c>
      <c r="G223" s="109" t="s">
        <v>145</v>
      </c>
      <c r="H223" s="107"/>
      <c r="I223" s="108"/>
      <c r="J223" s="107"/>
      <c r="K223" s="108"/>
      <c r="L223" s="107"/>
      <c r="M223" s="108"/>
      <c r="N223" s="104" t="s">
        <v>454</v>
      </c>
      <c r="O223" s="128" t="s">
        <v>802</v>
      </c>
      <c r="P223" s="105" t="s">
        <v>596</v>
      </c>
      <c r="Q223" s="106" t="s">
        <v>346</v>
      </c>
      <c r="R223" s="112"/>
      <c r="S223" s="101" t="s">
        <v>451</v>
      </c>
    </row>
    <row r="224" spans="2:19" ht="48.75" customHeight="1" x14ac:dyDescent="0.25">
      <c r="B224" s="110" t="str">
        <f t="shared" si="7"/>
        <v>PS7 -  - A - L</v>
      </c>
      <c r="C224" s="111" t="s">
        <v>686</v>
      </c>
      <c r="D224" s="111"/>
      <c r="E224" s="111" t="s">
        <v>452</v>
      </c>
      <c r="F224" s="111" t="s">
        <v>819</v>
      </c>
      <c r="G224" s="109" t="s">
        <v>146</v>
      </c>
      <c r="H224" s="107"/>
      <c r="I224" s="108"/>
      <c r="J224" s="107"/>
      <c r="K224" s="108"/>
      <c r="L224" s="107"/>
      <c r="M224" s="108"/>
      <c r="N224" s="104" t="s">
        <v>454</v>
      </c>
      <c r="O224" s="128" t="s">
        <v>802</v>
      </c>
      <c r="P224" s="105" t="s">
        <v>596</v>
      </c>
      <c r="Q224" s="106" t="s">
        <v>347</v>
      </c>
      <c r="R224" s="112" t="s">
        <v>456</v>
      </c>
      <c r="S224" s="101" t="s">
        <v>451</v>
      </c>
    </row>
    <row r="225" spans="2:19" ht="48.75" customHeight="1" x14ac:dyDescent="0.25">
      <c r="B225" s="110" t="str">
        <f t="shared" si="7"/>
        <v>PS1 -  - M - R</v>
      </c>
      <c r="C225" s="111" t="s">
        <v>478</v>
      </c>
      <c r="D225" s="111"/>
      <c r="E225" s="111" t="s">
        <v>818</v>
      </c>
      <c r="F225" s="111" t="s">
        <v>817</v>
      </c>
      <c r="G225" s="109" t="s">
        <v>147</v>
      </c>
      <c r="H225" s="107"/>
      <c r="I225" s="108"/>
      <c r="J225" s="107"/>
      <c r="K225" s="108"/>
      <c r="L225" s="107"/>
      <c r="M225" s="108"/>
      <c r="N225" s="104" t="s">
        <v>454</v>
      </c>
      <c r="O225" s="128" t="s">
        <v>802</v>
      </c>
      <c r="P225" s="105" t="s">
        <v>596</v>
      </c>
      <c r="Q225" s="106" t="s">
        <v>348</v>
      </c>
      <c r="R225" s="112" t="s">
        <v>461</v>
      </c>
      <c r="S225" s="101" t="s">
        <v>451</v>
      </c>
    </row>
    <row r="226" spans="2:19" ht="48.75" customHeight="1" x14ac:dyDescent="0.25">
      <c r="B226" s="110" t="str">
        <f t="shared" si="7"/>
        <v>PS3 -  - A - L</v>
      </c>
      <c r="C226" s="111" t="s">
        <v>482</v>
      </c>
      <c r="D226" s="111"/>
      <c r="E226" s="111" t="s">
        <v>452</v>
      </c>
      <c r="F226" s="111" t="s">
        <v>819</v>
      </c>
      <c r="G226" s="109" t="s">
        <v>148</v>
      </c>
      <c r="H226" s="107"/>
      <c r="I226" s="108"/>
      <c r="J226" s="107"/>
      <c r="K226" s="108"/>
      <c r="L226" s="107"/>
      <c r="M226" s="108"/>
      <c r="N226" s="104" t="s">
        <v>454</v>
      </c>
      <c r="O226" s="128" t="s">
        <v>802</v>
      </c>
      <c r="P226" s="105" t="s">
        <v>596</v>
      </c>
      <c r="Q226" s="106" t="s">
        <v>349</v>
      </c>
      <c r="R226" s="112" t="s">
        <v>456</v>
      </c>
      <c r="S226" s="101" t="s">
        <v>451</v>
      </c>
    </row>
    <row r="227" spans="2:19" ht="48.75" hidden="1" customHeight="1" x14ac:dyDescent="0.25">
      <c r="B227" s="110" t="str">
        <f t="shared" si="7"/>
        <v xml:space="preserve"> -  -  - </v>
      </c>
      <c r="C227" s="110"/>
      <c r="D227" s="110"/>
      <c r="E227" s="110"/>
      <c r="F227" s="110"/>
      <c r="G227" s="109" t="s">
        <v>735</v>
      </c>
      <c r="H227" s="107"/>
      <c r="I227" s="108"/>
      <c r="J227" s="107"/>
      <c r="K227" s="108"/>
      <c r="L227" s="107"/>
      <c r="M227" s="108"/>
      <c r="N227" s="104" t="s">
        <v>454</v>
      </c>
      <c r="O227" s="121" t="s">
        <v>802</v>
      </c>
      <c r="P227" s="105" t="s">
        <v>596</v>
      </c>
      <c r="Q227" s="106" t="s">
        <v>781</v>
      </c>
      <c r="R227" s="112"/>
      <c r="S227" s="101" t="s">
        <v>451</v>
      </c>
    </row>
    <row r="228" spans="2:19" ht="48.75" customHeight="1" x14ac:dyDescent="0.25">
      <c r="B228" s="110" t="str">
        <f t="shared" si="7"/>
        <v>B - 8 - M - R</v>
      </c>
      <c r="C228" s="111" t="s">
        <v>454</v>
      </c>
      <c r="D228" s="111">
        <v>8</v>
      </c>
      <c r="E228" s="111" t="s">
        <v>818</v>
      </c>
      <c r="F228" s="111" t="s">
        <v>817</v>
      </c>
      <c r="G228" s="109" t="s">
        <v>736</v>
      </c>
      <c r="H228" s="107"/>
      <c r="I228" s="108"/>
      <c r="J228" s="107"/>
      <c r="K228" s="108"/>
      <c r="L228" s="107"/>
      <c r="M228" s="108"/>
      <c r="N228" s="104" t="s">
        <v>454</v>
      </c>
      <c r="O228" s="128" t="s">
        <v>802</v>
      </c>
      <c r="P228" s="105" t="s">
        <v>596</v>
      </c>
      <c r="Q228" s="106" t="s">
        <v>782</v>
      </c>
      <c r="R228" s="112" t="s">
        <v>461</v>
      </c>
      <c r="S228" s="101" t="s">
        <v>451</v>
      </c>
    </row>
    <row r="229" spans="2:19" ht="48.75" hidden="1" customHeight="1" x14ac:dyDescent="0.25">
      <c r="B229" s="110" t="str">
        <f t="shared" si="7"/>
        <v>PS2 -  - V - R</v>
      </c>
      <c r="C229" s="112" t="s">
        <v>480</v>
      </c>
      <c r="D229" s="112"/>
      <c r="E229" s="112" t="s">
        <v>816</v>
      </c>
      <c r="F229" s="112" t="s">
        <v>817</v>
      </c>
      <c r="G229" s="109" t="s">
        <v>149</v>
      </c>
      <c r="H229" s="107"/>
      <c r="I229" s="108"/>
      <c r="J229" s="107"/>
      <c r="K229" s="108"/>
      <c r="L229" s="107"/>
      <c r="M229" s="108"/>
      <c r="N229" s="104" t="s">
        <v>455</v>
      </c>
      <c r="O229" s="121"/>
      <c r="P229" s="105" t="s">
        <v>596</v>
      </c>
      <c r="Q229" s="106" t="s">
        <v>350</v>
      </c>
      <c r="R229" s="112"/>
      <c r="S229" s="101" t="s">
        <v>451</v>
      </c>
    </row>
    <row r="230" spans="2:19" ht="48.75" customHeight="1" x14ac:dyDescent="0.25">
      <c r="B230" s="110" t="str">
        <f t="shared" si="7"/>
        <v>PS2 -  - M - L</v>
      </c>
      <c r="C230" s="112" t="s">
        <v>480</v>
      </c>
      <c r="D230" s="112"/>
      <c r="E230" s="112" t="s">
        <v>818</v>
      </c>
      <c r="F230" s="112" t="s">
        <v>819</v>
      </c>
      <c r="G230" s="109" t="s">
        <v>644</v>
      </c>
      <c r="H230" s="107"/>
      <c r="I230" s="108"/>
      <c r="J230" s="107"/>
      <c r="K230" s="108"/>
      <c r="L230" s="107"/>
      <c r="M230" s="108"/>
      <c r="N230" s="104" t="s">
        <v>454</v>
      </c>
      <c r="O230" s="128" t="s">
        <v>802</v>
      </c>
      <c r="P230" s="105" t="s">
        <v>596</v>
      </c>
      <c r="Q230" s="106" t="s">
        <v>351</v>
      </c>
      <c r="R230" s="112" t="s">
        <v>456</v>
      </c>
      <c r="S230" s="101" t="s">
        <v>451</v>
      </c>
    </row>
    <row r="231" spans="2:19" ht="48.75" hidden="1" customHeight="1" x14ac:dyDescent="0.25">
      <c r="B231" s="110" t="str">
        <f t="shared" si="7"/>
        <v xml:space="preserve"> -  -  - </v>
      </c>
      <c r="C231" s="110"/>
      <c r="D231" s="110"/>
      <c r="E231" s="110"/>
      <c r="F231" s="110"/>
      <c r="G231" s="109" t="s">
        <v>645</v>
      </c>
      <c r="H231" s="107"/>
      <c r="I231" s="108"/>
      <c r="J231" s="107"/>
      <c r="K231" s="108"/>
      <c r="L231" s="107"/>
      <c r="M231" s="108"/>
      <c r="N231" s="104" t="s">
        <v>454</v>
      </c>
      <c r="O231" s="121" t="s">
        <v>802</v>
      </c>
      <c r="P231" s="105" t="s">
        <v>596</v>
      </c>
      <c r="Q231" s="106" t="s">
        <v>352</v>
      </c>
      <c r="R231" s="112"/>
      <c r="S231" s="101" t="s">
        <v>451</v>
      </c>
    </row>
    <row r="232" spans="2:19" ht="48.75" customHeight="1" x14ac:dyDescent="0.25">
      <c r="B232" s="110" t="str">
        <f t="shared" si="7"/>
        <v>PS2 -  - M - L</v>
      </c>
      <c r="C232" s="112" t="s">
        <v>480</v>
      </c>
      <c r="D232" s="112"/>
      <c r="E232" s="112" t="s">
        <v>818</v>
      </c>
      <c r="F232" s="112" t="s">
        <v>819</v>
      </c>
      <c r="G232" s="109" t="s">
        <v>646</v>
      </c>
      <c r="H232" s="107"/>
      <c r="I232" s="108"/>
      <c r="J232" s="107"/>
      <c r="K232" s="108"/>
      <c r="L232" s="107"/>
      <c r="M232" s="108"/>
      <c r="N232" s="104" t="s">
        <v>454</v>
      </c>
      <c r="O232" s="128"/>
      <c r="P232" s="105" t="s">
        <v>596</v>
      </c>
      <c r="Q232" s="106" t="s">
        <v>353</v>
      </c>
      <c r="R232" s="112" t="s">
        <v>456</v>
      </c>
      <c r="S232" s="101" t="s">
        <v>451</v>
      </c>
    </row>
    <row r="233" spans="2:19" ht="48.75" hidden="1" customHeight="1" x14ac:dyDescent="0.25">
      <c r="B233" s="110" t="str">
        <f t="shared" si="7"/>
        <v>S3 - 2 - M - L</v>
      </c>
      <c r="C233" s="112" t="s">
        <v>476</v>
      </c>
      <c r="D233" s="112">
        <v>2</v>
      </c>
      <c r="E233" s="112" t="s">
        <v>818</v>
      </c>
      <c r="F233" s="112" t="s">
        <v>819</v>
      </c>
      <c r="G233" s="109" t="s">
        <v>150</v>
      </c>
      <c r="H233" s="107"/>
      <c r="I233" s="108"/>
      <c r="J233" s="107"/>
      <c r="K233" s="108"/>
      <c r="L233" s="107"/>
      <c r="M233" s="108"/>
      <c r="N233" s="104" t="s">
        <v>455</v>
      </c>
      <c r="O233" s="128"/>
      <c r="P233" s="105" t="s">
        <v>596</v>
      </c>
      <c r="Q233" s="106" t="s">
        <v>354</v>
      </c>
      <c r="R233" s="112"/>
      <c r="S233" s="101" t="s">
        <v>451</v>
      </c>
    </row>
    <row r="234" spans="2:19" ht="48.75" hidden="1" customHeight="1" x14ac:dyDescent="0.25">
      <c r="B234" s="110" t="str">
        <f t="shared" si="7"/>
        <v>S2 - 1 - A - L</v>
      </c>
      <c r="C234" s="111" t="s">
        <v>473</v>
      </c>
      <c r="D234" s="111">
        <v>1</v>
      </c>
      <c r="E234" s="111" t="s">
        <v>452</v>
      </c>
      <c r="F234" s="111" t="s">
        <v>819</v>
      </c>
      <c r="G234" s="109" t="s">
        <v>151</v>
      </c>
      <c r="H234" s="107"/>
      <c r="I234" s="108"/>
      <c r="J234" s="107"/>
      <c r="K234" s="108"/>
      <c r="L234" s="107"/>
      <c r="M234" s="108"/>
      <c r="N234" s="104" t="s">
        <v>449</v>
      </c>
      <c r="O234" s="128"/>
      <c r="P234" s="105" t="s">
        <v>596</v>
      </c>
      <c r="Q234" s="106" t="s">
        <v>355</v>
      </c>
      <c r="R234" s="112"/>
      <c r="S234" s="101" t="s">
        <v>451</v>
      </c>
    </row>
    <row r="235" spans="2:19" ht="48.75" hidden="1" customHeight="1" x14ac:dyDescent="0.25">
      <c r="B235" s="110" t="str">
        <f t="shared" si="7"/>
        <v>S2 - 1 - A - L</v>
      </c>
      <c r="C235" s="111" t="s">
        <v>473</v>
      </c>
      <c r="D235" s="111">
        <v>1</v>
      </c>
      <c r="E235" s="111" t="s">
        <v>452</v>
      </c>
      <c r="F235" s="111" t="s">
        <v>819</v>
      </c>
      <c r="G235" s="109" t="s">
        <v>550</v>
      </c>
      <c r="H235" s="107"/>
      <c r="I235" s="108"/>
      <c r="J235" s="107"/>
      <c r="K235" s="108"/>
      <c r="L235" s="107"/>
      <c r="M235" s="108"/>
      <c r="N235" s="104" t="s">
        <v>449</v>
      </c>
      <c r="O235" s="128"/>
      <c r="P235" s="105" t="s">
        <v>596</v>
      </c>
      <c r="Q235" s="106" t="s">
        <v>584</v>
      </c>
      <c r="R235" s="112"/>
      <c r="S235" s="101" t="s">
        <v>451</v>
      </c>
    </row>
    <row r="236" spans="2:19" ht="48.75" customHeight="1" x14ac:dyDescent="0.25">
      <c r="B236" s="110" t="str">
        <f t="shared" si="7"/>
        <v>S2 - 1 - A - R</v>
      </c>
      <c r="C236" s="112" t="s">
        <v>473</v>
      </c>
      <c r="D236" s="112">
        <v>1</v>
      </c>
      <c r="E236" s="112" t="s">
        <v>452</v>
      </c>
      <c r="F236" s="112" t="s">
        <v>817</v>
      </c>
      <c r="G236" s="109" t="s">
        <v>152</v>
      </c>
      <c r="H236" s="107"/>
      <c r="I236" s="108"/>
      <c r="J236" s="107"/>
      <c r="K236" s="108"/>
      <c r="L236" s="107"/>
      <c r="M236" s="108"/>
      <c r="N236" s="104" t="s">
        <v>449</v>
      </c>
      <c r="O236" s="128"/>
      <c r="P236" s="105" t="s">
        <v>596</v>
      </c>
      <c r="Q236" s="106" t="s">
        <v>356</v>
      </c>
      <c r="R236" s="112" t="s">
        <v>456</v>
      </c>
      <c r="S236" s="101" t="s">
        <v>451</v>
      </c>
    </row>
    <row r="237" spans="2:19" ht="48.75" customHeight="1" x14ac:dyDescent="0.25">
      <c r="B237" s="110" t="str">
        <f t="shared" si="7"/>
        <v>PS1 -  - V - L</v>
      </c>
      <c r="C237" s="112" t="s">
        <v>478</v>
      </c>
      <c r="D237" s="112"/>
      <c r="E237" s="112" t="s">
        <v>816</v>
      </c>
      <c r="F237" s="112" t="s">
        <v>819</v>
      </c>
      <c r="G237" s="109" t="s">
        <v>153</v>
      </c>
      <c r="H237" s="107"/>
      <c r="I237" s="108"/>
      <c r="J237" s="107"/>
      <c r="K237" s="108"/>
      <c r="L237" s="107"/>
      <c r="M237" s="108"/>
      <c r="N237" s="104" t="s">
        <v>454</v>
      </c>
      <c r="O237" s="128" t="s">
        <v>802</v>
      </c>
      <c r="P237" s="105" t="s">
        <v>596</v>
      </c>
      <c r="Q237" s="106" t="s">
        <v>357</v>
      </c>
      <c r="R237" s="112" t="s">
        <v>460</v>
      </c>
      <c r="S237" s="101" t="s">
        <v>451</v>
      </c>
    </row>
    <row r="238" spans="2:19" ht="48.75" hidden="1" customHeight="1" x14ac:dyDescent="0.25">
      <c r="B238" s="110" t="str">
        <f t="shared" ref="B238:B269" si="8">CONCATENATE(C238," - ",D238," - ",E238," - ",F238)</f>
        <v>PS1 -  - V - L</v>
      </c>
      <c r="C238" s="112" t="s">
        <v>478</v>
      </c>
      <c r="D238" s="112"/>
      <c r="E238" s="112" t="s">
        <v>816</v>
      </c>
      <c r="F238" s="112" t="s">
        <v>819</v>
      </c>
      <c r="G238" s="109" t="s">
        <v>154</v>
      </c>
      <c r="H238" s="107"/>
      <c r="I238" s="108"/>
      <c r="J238" s="107"/>
      <c r="K238" s="108"/>
      <c r="L238" s="107"/>
      <c r="M238" s="108"/>
      <c r="N238" s="104" t="s">
        <v>454</v>
      </c>
      <c r="O238" s="128" t="s">
        <v>802</v>
      </c>
      <c r="P238" s="105" t="s">
        <v>596</v>
      </c>
      <c r="Q238" s="106" t="s">
        <v>358</v>
      </c>
      <c r="R238" s="112"/>
      <c r="S238" s="101" t="s">
        <v>451</v>
      </c>
    </row>
    <row r="239" spans="2:19" ht="48.75" hidden="1" customHeight="1" x14ac:dyDescent="0.25">
      <c r="B239" s="110" t="str">
        <f t="shared" si="8"/>
        <v>PS3 -  - M - R</v>
      </c>
      <c r="C239" s="111" t="s">
        <v>482</v>
      </c>
      <c r="D239" s="111"/>
      <c r="E239" s="111" t="s">
        <v>818</v>
      </c>
      <c r="F239" s="111" t="s">
        <v>817</v>
      </c>
      <c r="G239" s="109" t="s">
        <v>737</v>
      </c>
      <c r="H239" s="107"/>
      <c r="I239" s="108"/>
      <c r="J239" s="107"/>
      <c r="K239" s="108"/>
      <c r="L239" s="107"/>
      <c r="M239" s="108"/>
      <c r="N239" s="104" t="s">
        <v>454</v>
      </c>
      <c r="O239" s="128"/>
      <c r="P239" s="105" t="s">
        <v>596</v>
      </c>
      <c r="Q239" s="106" t="s">
        <v>339</v>
      </c>
      <c r="R239" s="112"/>
      <c r="S239" s="101" t="s">
        <v>451</v>
      </c>
    </row>
    <row r="240" spans="2:19" ht="48.75" hidden="1" customHeight="1" x14ac:dyDescent="0.25">
      <c r="B240" s="110" t="str">
        <f t="shared" si="8"/>
        <v>PS3 -  - M - L</v>
      </c>
      <c r="C240" s="112" t="s">
        <v>482</v>
      </c>
      <c r="D240" s="112"/>
      <c r="E240" s="112" t="s">
        <v>818</v>
      </c>
      <c r="F240" s="112" t="s">
        <v>819</v>
      </c>
      <c r="G240" s="109" t="s">
        <v>155</v>
      </c>
      <c r="H240" s="107"/>
      <c r="I240" s="108"/>
      <c r="J240" s="107"/>
      <c r="K240" s="108"/>
      <c r="L240" s="107"/>
      <c r="M240" s="108"/>
      <c r="N240" s="104" t="s">
        <v>452</v>
      </c>
      <c r="O240" s="128" t="s">
        <v>802</v>
      </c>
      <c r="P240" s="105" t="s">
        <v>596</v>
      </c>
      <c r="Q240" s="106" t="s">
        <v>359</v>
      </c>
      <c r="R240" s="112"/>
      <c r="S240" s="101" t="s">
        <v>451</v>
      </c>
    </row>
    <row r="241" spans="2:19" ht="48.75" hidden="1" customHeight="1" x14ac:dyDescent="0.25">
      <c r="B241" s="110" t="str">
        <f t="shared" si="8"/>
        <v xml:space="preserve"> -  -  - </v>
      </c>
      <c r="C241" s="110"/>
      <c r="D241" s="110"/>
      <c r="E241" s="110"/>
      <c r="F241" s="110"/>
      <c r="G241" s="109" t="s">
        <v>738</v>
      </c>
      <c r="H241" s="107"/>
      <c r="I241" s="108"/>
      <c r="J241" s="107"/>
      <c r="K241" s="108"/>
      <c r="L241" s="107"/>
      <c r="M241" s="108"/>
      <c r="N241" s="104" t="s">
        <v>604</v>
      </c>
      <c r="O241" s="121"/>
      <c r="P241" s="105" t="s">
        <v>597</v>
      </c>
      <c r="Q241" s="106" t="s">
        <v>783</v>
      </c>
      <c r="R241" s="112"/>
      <c r="S241" s="101" t="s">
        <v>451</v>
      </c>
    </row>
    <row r="242" spans="2:19" ht="48.75" customHeight="1" x14ac:dyDescent="0.25">
      <c r="B242" s="110" t="str">
        <f t="shared" si="8"/>
        <v>PS3 -  - M - L</v>
      </c>
      <c r="C242" s="112" t="s">
        <v>482</v>
      </c>
      <c r="D242" s="112"/>
      <c r="E242" s="112" t="s">
        <v>818</v>
      </c>
      <c r="F242" s="112" t="s">
        <v>819</v>
      </c>
      <c r="G242" s="109" t="s">
        <v>156</v>
      </c>
      <c r="H242" s="107"/>
      <c r="I242" s="108"/>
      <c r="J242" s="107"/>
      <c r="K242" s="108"/>
      <c r="L242" s="107"/>
      <c r="M242" s="108"/>
      <c r="N242" s="104" t="s">
        <v>452</v>
      </c>
      <c r="O242" s="128" t="s">
        <v>802</v>
      </c>
      <c r="P242" s="105" t="s">
        <v>596</v>
      </c>
      <c r="Q242" s="106" t="s">
        <v>360</v>
      </c>
      <c r="R242" s="112" t="s">
        <v>456</v>
      </c>
      <c r="S242" s="101" t="s">
        <v>451</v>
      </c>
    </row>
    <row r="243" spans="2:19" ht="48.75" hidden="1" customHeight="1" x14ac:dyDescent="0.25">
      <c r="B243" s="110" t="str">
        <f t="shared" si="8"/>
        <v>PS3 -  - M - R</v>
      </c>
      <c r="C243" s="112" t="s">
        <v>482</v>
      </c>
      <c r="D243" s="112"/>
      <c r="E243" s="112" t="s">
        <v>818</v>
      </c>
      <c r="F243" s="112" t="s">
        <v>817</v>
      </c>
      <c r="G243" s="109" t="s">
        <v>647</v>
      </c>
      <c r="H243" s="107"/>
      <c r="I243" s="108"/>
      <c r="J243" s="107"/>
      <c r="K243" s="108"/>
      <c r="L243" s="107"/>
      <c r="M243" s="108"/>
      <c r="N243" s="104" t="s">
        <v>452</v>
      </c>
      <c r="O243" s="128"/>
      <c r="P243" s="105" t="s">
        <v>596</v>
      </c>
      <c r="Q243" s="106" t="s">
        <v>361</v>
      </c>
      <c r="R243" s="112"/>
      <c r="S243" s="101" t="s">
        <v>451</v>
      </c>
    </row>
    <row r="244" spans="2:19" ht="48.75" hidden="1" customHeight="1" x14ac:dyDescent="0.25">
      <c r="B244" s="110" t="str">
        <f t="shared" si="8"/>
        <v>PS3 -  - A - R</v>
      </c>
      <c r="C244" s="112" t="s">
        <v>482</v>
      </c>
      <c r="D244" s="112"/>
      <c r="E244" s="112" t="s">
        <v>452</v>
      </c>
      <c r="F244" s="112" t="s">
        <v>817</v>
      </c>
      <c r="G244" s="109" t="s">
        <v>739</v>
      </c>
      <c r="H244" s="107"/>
      <c r="I244" s="108"/>
      <c r="J244" s="107"/>
      <c r="K244" s="108"/>
      <c r="L244" s="107"/>
      <c r="M244" s="108"/>
      <c r="N244" s="104" t="s">
        <v>452</v>
      </c>
      <c r="O244" s="128"/>
      <c r="P244" s="105" t="s">
        <v>596</v>
      </c>
      <c r="Q244" s="106" t="s">
        <v>362</v>
      </c>
      <c r="R244" s="112"/>
      <c r="S244" s="101" t="s">
        <v>451</v>
      </c>
    </row>
    <row r="245" spans="2:19" ht="48.75" hidden="1" customHeight="1" x14ac:dyDescent="0.25">
      <c r="B245" s="110" t="str">
        <f t="shared" si="8"/>
        <v>PS1 -  - A - L</v>
      </c>
      <c r="C245" s="111" t="s">
        <v>478</v>
      </c>
      <c r="D245" s="111"/>
      <c r="E245" s="111" t="s">
        <v>452</v>
      </c>
      <c r="F245" s="111" t="s">
        <v>819</v>
      </c>
      <c r="G245" s="109" t="s">
        <v>157</v>
      </c>
      <c r="H245" s="107"/>
      <c r="I245" s="108"/>
      <c r="J245" s="107"/>
      <c r="K245" s="108"/>
      <c r="L245" s="107"/>
      <c r="M245" s="108"/>
      <c r="N245" s="104" t="s">
        <v>454</v>
      </c>
      <c r="O245" s="128"/>
      <c r="P245" s="105" t="s">
        <v>596</v>
      </c>
      <c r="Q245" s="106" t="s">
        <v>363</v>
      </c>
      <c r="R245" s="112"/>
      <c r="S245" s="101" t="s">
        <v>451</v>
      </c>
    </row>
    <row r="246" spans="2:19" ht="48.75" hidden="1" customHeight="1" x14ac:dyDescent="0.25">
      <c r="B246" s="110" t="str">
        <f t="shared" si="8"/>
        <v>PS3 -  - A - R</v>
      </c>
      <c r="C246" s="112" t="s">
        <v>482</v>
      </c>
      <c r="D246" s="112"/>
      <c r="E246" s="112" t="s">
        <v>452</v>
      </c>
      <c r="F246" s="112" t="s">
        <v>817</v>
      </c>
      <c r="G246" s="109" t="s">
        <v>740</v>
      </c>
      <c r="H246" s="107"/>
      <c r="I246" s="108"/>
      <c r="J246" s="107"/>
      <c r="K246" s="108"/>
      <c r="L246" s="107"/>
      <c r="M246" s="108"/>
      <c r="N246" s="104" t="s">
        <v>452</v>
      </c>
      <c r="O246" s="128"/>
      <c r="P246" s="105" t="s">
        <v>596</v>
      </c>
      <c r="Q246" s="106" t="s">
        <v>364</v>
      </c>
      <c r="R246" s="112"/>
      <c r="S246" s="101" t="s">
        <v>451</v>
      </c>
    </row>
    <row r="247" spans="2:19" ht="48.75" customHeight="1" x14ac:dyDescent="0.25">
      <c r="B247" s="110" t="str">
        <f t="shared" si="8"/>
        <v>PS3 -  - A - L</v>
      </c>
      <c r="C247" s="112" t="s">
        <v>482</v>
      </c>
      <c r="D247" s="112"/>
      <c r="E247" s="112" t="s">
        <v>452</v>
      </c>
      <c r="F247" s="112" t="s">
        <v>819</v>
      </c>
      <c r="G247" s="109" t="s">
        <v>158</v>
      </c>
      <c r="H247" s="107"/>
      <c r="I247" s="108"/>
      <c r="J247" s="107"/>
      <c r="K247" s="108"/>
      <c r="L247" s="107"/>
      <c r="M247" s="108"/>
      <c r="N247" s="104" t="s">
        <v>452</v>
      </c>
      <c r="O247" s="128"/>
      <c r="P247" s="105" t="s">
        <v>596</v>
      </c>
      <c r="Q247" s="106" t="s">
        <v>365</v>
      </c>
      <c r="R247" s="112" t="s">
        <v>456</v>
      </c>
      <c r="S247" s="101" t="s">
        <v>451</v>
      </c>
    </row>
    <row r="248" spans="2:19" ht="48.75" hidden="1" customHeight="1" x14ac:dyDescent="0.25">
      <c r="B248" s="110" t="str">
        <f t="shared" si="8"/>
        <v xml:space="preserve"> -  -  - </v>
      </c>
      <c r="C248" s="110"/>
      <c r="D248" s="110"/>
      <c r="E248" s="110"/>
      <c r="F248" s="110"/>
      <c r="G248" s="109" t="s">
        <v>741</v>
      </c>
      <c r="H248" s="107"/>
      <c r="I248" s="108"/>
      <c r="J248" s="107"/>
      <c r="K248" s="108"/>
      <c r="L248" s="107"/>
      <c r="M248" s="108"/>
      <c r="N248" s="104" t="s">
        <v>606</v>
      </c>
      <c r="O248" s="121" t="s">
        <v>802</v>
      </c>
      <c r="P248" s="105" t="s">
        <v>598</v>
      </c>
      <c r="Q248" s="106" t="s">
        <v>784</v>
      </c>
      <c r="R248" s="112"/>
      <c r="S248" s="101" t="s">
        <v>451</v>
      </c>
    </row>
    <row r="249" spans="2:19" ht="48.75" hidden="1" customHeight="1" x14ac:dyDescent="0.25">
      <c r="B249" s="110" t="str">
        <f t="shared" si="8"/>
        <v xml:space="preserve">PS2 -  - V - </v>
      </c>
      <c r="C249" s="112" t="s">
        <v>480</v>
      </c>
      <c r="D249" s="112"/>
      <c r="E249" s="112" t="s">
        <v>816</v>
      </c>
      <c r="F249" s="112"/>
      <c r="G249" s="109" t="s">
        <v>159</v>
      </c>
      <c r="H249" s="107"/>
      <c r="I249" s="108"/>
      <c r="J249" s="107"/>
      <c r="K249" s="108"/>
      <c r="L249" s="107"/>
      <c r="M249" s="108"/>
      <c r="N249" s="104" t="s">
        <v>606</v>
      </c>
      <c r="O249" s="128" t="s">
        <v>802</v>
      </c>
      <c r="P249" s="105" t="s">
        <v>598</v>
      </c>
      <c r="Q249" s="106" t="s">
        <v>366</v>
      </c>
      <c r="R249" s="112"/>
      <c r="S249" s="101" t="s">
        <v>451</v>
      </c>
    </row>
    <row r="250" spans="2:19" ht="48.75" hidden="1" customHeight="1" x14ac:dyDescent="0.25">
      <c r="B250" s="110" t="str">
        <f t="shared" si="8"/>
        <v xml:space="preserve">B -  -  - </v>
      </c>
      <c r="C250" s="112" t="s">
        <v>454</v>
      </c>
      <c r="D250" s="112"/>
      <c r="E250" s="112"/>
      <c r="F250" s="112"/>
      <c r="G250" s="109" t="s">
        <v>160</v>
      </c>
      <c r="H250" s="107"/>
      <c r="I250" s="108"/>
      <c r="J250" s="107"/>
      <c r="K250" s="108"/>
      <c r="L250" s="107"/>
      <c r="M250" s="108"/>
      <c r="N250" s="104" t="s">
        <v>606</v>
      </c>
      <c r="O250" s="128" t="s">
        <v>802</v>
      </c>
      <c r="P250" s="105" t="s">
        <v>598</v>
      </c>
      <c r="Q250" s="106" t="s">
        <v>367</v>
      </c>
      <c r="R250" s="112"/>
      <c r="S250" s="101" t="s">
        <v>451</v>
      </c>
    </row>
    <row r="251" spans="2:19" ht="48.75" hidden="1" customHeight="1" x14ac:dyDescent="0.25">
      <c r="B251" s="110" t="str">
        <f t="shared" si="8"/>
        <v xml:space="preserve">B -  -  - </v>
      </c>
      <c r="C251" s="112" t="s">
        <v>454</v>
      </c>
      <c r="D251" s="112"/>
      <c r="E251" s="112"/>
      <c r="F251" s="112"/>
      <c r="G251" s="109" t="s">
        <v>161</v>
      </c>
      <c r="H251" s="107"/>
      <c r="I251" s="108"/>
      <c r="J251" s="107"/>
      <c r="K251" s="108"/>
      <c r="L251" s="107"/>
      <c r="M251" s="108"/>
      <c r="N251" s="104" t="s">
        <v>606</v>
      </c>
      <c r="O251" s="128" t="s">
        <v>802</v>
      </c>
      <c r="P251" s="105" t="s">
        <v>598</v>
      </c>
      <c r="Q251" s="106" t="s">
        <v>368</v>
      </c>
      <c r="R251" s="112"/>
      <c r="S251" s="101" t="s">
        <v>451</v>
      </c>
    </row>
    <row r="252" spans="2:19" ht="48.75" hidden="1" customHeight="1" x14ac:dyDescent="0.25">
      <c r="B252" s="110" t="str">
        <f t="shared" si="8"/>
        <v>PS2 -  - V - L</v>
      </c>
      <c r="C252" s="112" t="s">
        <v>480</v>
      </c>
      <c r="D252" s="112"/>
      <c r="E252" s="112" t="s">
        <v>816</v>
      </c>
      <c r="F252" s="112" t="s">
        <v>819</v>
      </c>
      <c r="G252" s="109" t="s">
        <v>162</v>
      </c>
      <c r="H252" s="107"/>
      <c r="I252" s="108"/>
      <c r="J252" s="107"/>
      <c r="K252" s="108"/>
      <c r="L252" s="107"/>
      <c r="M252" s="108"/>
      <c r="N252" s="104" t="s">
        <v>606</v>
      </c>
      <c r="O252" s="128" t="s">
        <v>802</v>
      </c>
      <c r="P252" s="105" t="s">
        <v>598</v>
      </c>
      <c r="Q252" s="106" t="s">
        <v>369</v>
      </c>
      <c r="R252" s="112"/>
      <c r="S252" s="101" t="s">
        <v>451</v>
      </c>
    </row>
    <row r="253" spans="2:19" ht="48.75" hidden="1" customHeight="1" x14ac:dyDescent="0.25">
      <c r="B253" s="110" t="str">
        <f t="shared" si="8"/>
        <v>PS2 -  - V - R</v>
      </c>
      <c r="C253" s="112" t="s">
        <v>480</v>
      </c>
      <c r="D253" s="112"/>
      <c r="E253" s="112" t="s">
        <v>816</v>
      </c>
      <c r="F253" s="112" t="s">
        <v>817</v>
      </c>
      <c r="G253" s="109" t="s">
        <v>742</v>
      </c>
      <c r="H253" s="107"/>
      <c r="I253" s="108"/>
      <c r="J253" s="107"/>
      <c r="K253" s="108"/>
      <c r="L253" s="107"/>
      <c r="M253" s="108"/>
      <c r="N253" s="104" t="s">
        <v>606</v>
      </c>
      <c r="O253" s="128" t="s">
        <v>802</v>
      </c>
      <c r="P253" s="105" t="s">
        <v>598</v>
      </c>
      <c r="Q253" s="106" t="s">
        <v>785</v>
      </c>
      <c r="R253" s="112"/>
      <c r="S253" s="101" t="s">
        <v>451</v>
      </c>
    </row>
    <row r="254" spans="2:19" ht="48.75" hidden="1" customHeight="1" x14ac:dyDescent="0.25">
      <c r="B254" s="110" t="str">
        <f t="shared" si="8"/>
        <v xml:space="preserve"> -  -  - </v>
      </c>
      <c r="C254" s="110"/>
      <c r="D254" s="110"/>
      <c r="E254" s="110"/>
      <c r="F254" s="110"/>
      <c r="G254" s="109" t="s">
        <v>743</v>
      </c>
      <c r="H254" s="107"/>
      <c r="I254" s="108"/>
      <c r="J254" s="107"/>
      <c r="K254" s="108"/>
      <c r="L254" s="107"/>
      <c r="M254" s="108"/>
      <c r="N254" s="104" t="s">
        <v>606</v>
      </c>
      <c r="O254" s="121" t="s">
        <v>802</v>
      </c>
      <c r="P254" s="105" t="s">
        <v>598</v>
      </c>
      <c r="Q254" s="106" t="s">
        <v>786</v>
      </c>
      <c r="R254" s="112"/>
      <c r="S254" s="101" t="s">
        <v>451</v>
      </c>
    </row>
    <row r="255" spans="2:19" ht="48.75" customHeight="1" x14ac:dyDescent="0.25">
      <c r="B255" s="110" t="str">
        <f t="shared" si="8"/>
        <v>PS6 -  - M - L</v>
      </c>
      <c r="C255" s="112" t="s">
        <v>485</v>
      </c>
      <c r="D255" s="112"/>
      <c r="E255" s="112" t="s">
        <v>818</v>
      </c>
      <c r="F255" s="112" t="s">
        <v>819</v>
      </c>
      <c r="G255" s="109" t="s">
        <v>610</v>
      </c>
      <c r="H255" s="107"/>
      <c r="I255" s="108"/>
      <c r="J255" s="107"/>
      <c r="K255" s="108"/>
      <c r="L255" s="107"/>
      <c r="M255" s="108"/>
      <c r="N255" s="104" t="s">
        <v>455</v>
      </c>
      <c r="O255" s="128"/>
      <c r="P255" s="105" t="s">
        <v>596</v>
      </c>
      <c r="Q255" s="106" t="s">
        <v>370</v>
      </c>
      <c r="R255" s="112" t="s">
        <v>456</v>
      </c>
      <c r="S255" s="101" t="s">
        <v>451</v>
      </c>
    </row>
    <row r="256" spans="2:19" ht="48.75" customHeight="1" x14ac:dyDescent="0.25">
      <c r="B256" s="110" t="str">
        <f t="shared" si="8"/>
        <v>B - 11 - A - R</v>
      </c>
      <c r="C256" s="112" t="s">
        <v>454</v>
      </c>
      <c r="D256" s="112">
        <v>11</v>
      </c>
      <c r="E256" s="112" t="s">
        <v>452</v>
      </c>
      <c r="F256" s="112" t="s">
        <v>817</v>
      </c>
      <c r="G256" s="109" t="s">
        <v>648</v>
      </c>
      <c r="H256" s="107"/>
      <c r="I256" s="108"/>
      <c r="J256" s="107"/>
      <c r="K256" s="108"/>
      <c r="L256" s="107"/>
      <c r="M256" s="108"/>
      <c r="N256" s="104" t="s">
        <v>449</v>
      </c>
      <c r="O256" s="128"/>
      <c r="P256" s="105" t="s">
        <v>596</v>
      </c>
      <c r="Q256" s="106" t="s">
        <v>371</v>
      </c>
      <c r="R256" s="112" t="s">
        <v>453</v>
      </c>
      <c r="S256" s="101" t="s">
        <v>451</v>
      </c>
    </row>
    <row r="257" spans="2:19" ht="48.75" customHeight="1" x14ac:dyDescent="0.25">
      <c r="B257" s="110" t="str">
        <f t="shared" si="8"/>
        <v>S2 - 2 - V - R</v>
      </c>
      <c r="C257" s="112" t="s">
        <v>473</v>
      </c>
      <c r="D257" s="112">
        <v>2</v>
      </c>
      <c r="E257" s="112" t="s">
        <v>816</v>
      </c>
      <c r="F257" s="112" t="s">
        <v>817</v>
      </c>
      <c r="G257" s="109" t="s">
        <v>825</v>
      </c>
      <c r="H257" s="107"/>
      <c r="I257" s="108"/>
      <c r="J257" s="107"/>
      <c r="K257" s="108"/>
      <c r="L257" s="107"/>
      <c r="M257" s="108"/>
      <c r="N257" s="104" t="s">
        <v>449</v>
      </c>
      <c r="O257" s="121"/>
      <c r="P257" s="105" t="s">
        <v>596</v>
      </c>
      <c r="Q257" s="106" t="s">
        <v>585</v>
      </c>
      <c r="R257" s="112" t="s">
        <v>456</v>
      </c>
      <c r="S257" s="101" t="s">
        <v>451</v>
      </c>
    </row>
    <row r="258" spans="2:19" ht="48.75" customHeight="1" x14ac:dyDescent="0.25">
      <c r="B258" s="110" t="str">
        <f t="shared" si="8"/>
        <v>S2 - 1 - A - L</v>
      </c>
      <c r="C258" s="112" t="s">
        <v>473</v>
      </c>
      <c r="D258" s="112">
        <v>1</v>
      </c>
      <c r="E258" s="112" t="s">
        <v>452</v>
      </c>
      <c r="F258" s="112" t="s">
        <v>819</v>
      </c>
      <c r="G258" s="109" t="s">
        <v>163</v>
      </c>
      <c r="H258" s="107"/>
      <c r="I258" s="108"/>
      <c r="J258" s="107"/>
      <c r="K258" s="108"/>
      <c r="L258" s="107"/>
      <c r="M258" s="108"/>
      <c r="N258" s="104" t="s">
        <v>454</v>
      </c>
      <c r="O258" s="128"/>
      <c r="P258" s="105" t="s">
        <v>596</v>
      </c>
      <c r="Q258" s="106" t="s">
        <v>372</v>
      </c>
      <c r="R258" s="112" t="s">
        <v>456</v>
      </c>
      <c r="S258" s="101" t="s">
        <v>451</v>
      </c>
    </row>
    <row r="259" spans="2:19" ht="48.75" hidden="1" customHeight="1" x14ac:dyDescent="0.25">
      <c r="B259" s="110" t="str">
        <f t="shared" si="8"/>
        <v xml:space="preserve"> -  -  - </v>
      </c>
      <c r="C259" s="110"/>
      <c r="D259" s="110"/>
      <c r="E259" s="110"/>
      <c r="F259" s="110"/>
      <c r="G259" s="109" t="s">
        <v>649</v>
      </c>
      <c r="H259" s="107"/>
      <c r="I259" s="108"/>
      <c r="J259" s="107"/>
      <c r="K259" s="108"/>
      <c r="L259" s="107"/>
      <c r="M259" s="108"/>
      <c r="N259" s="104" t="s">
        <v>454</v>
      </c>
      <c r="O259" s="121"/>
      <c r="P259" s="105" t="s">
        <v>596</v>
      </c>
      <c r="Q259" s="106" t="s">
        <v>586</v>
      </c>
      <c r="R259" s="112"/>
      <c r="S259" s="101" t="s">
        <v>451</v>
      </c>
    </row>
    <row r="260" spans="2:19" ht="48.75" hidden="1" customHeight="1" x14ac:dyDescent="0.25">
      <c r="B260" s="110" t="str">
        <f t="shared" si="8"/>
        <v>S1 - 2 - A - R</v>
      </c>
      <c r="C260" s="111" t="s">
        <v>469</v>
      </c>
      <c r="D260" s="111">
        <v>2</v>
      </c>
      <c r="E260" s="111" t="s">
        <v>452</v>
      </c>
      <c r="F260" s="111" t="s">
        <v>817</v>
      </c>
      <c r="G260" s="109" t="s">
        <v>164</v>
      </c>
      <c r="H260" s="107"/>
      <c r="I260" s="108"/>
      <c r="J260" s="107"/>
      <c r="K260" s="108"/>
      <c r="L260" s="107"/>
      <c r="M260" s="108"/>
      <c r="N260" s="104" t="s">
        <v>449</v>
      </c>
      <c r="O260" s="128"/>
      <c r="P260" s="105" t="s">
        <v>596</v>
      </c>
      <c r="Q260" s="106" t="s">
        <v>373</v>
      </c>
      <c r="R260" s="112"/>
      <c r="S260" s="101" t="s">
        <v>451</v>
      </c>
    </row>
    <row r="261" spans="2:19" ht="48.75" hidden="1" customHeight="1" x14ac:dyDescent="0.25">
      <c r="B261" s="110" t="str">
        <f t="shared" si="8"/>
        <v xml:space="preserve"> -  -  - </v>
      </c>
      <c r="C261" s="110"/>
      <c r="D261" s="110"/>
      <c r="E261" s="110"/>
      <c r="F261" s="110"/>
      <c r="G261" s="109" t="s">
        <v>744</v>
      </c>
      <c r="H261" s="107"/>
      <c r="I261" s="108"/>
      <c r="J261" s="107"/>
      <c r="K261" s="108"/>
      <c r="L261" s="107"/>
      <c r="M261" s="108"/>
      <c r="N261" s="104" t="s">
        <v>449</v>
      </c>
      <c r="O261" s="121" t="s">
        <v>802</v>
      </c>
      <c r="P261" s="105" t="s">
        <v>596</v>
      </c>
      <c r="Q261" s="106" t="s">
        <v>787</v>
      </c>
      <c r="R261" s="112"/>
      <c r="S261" s="101" t="s">
        <v>451</v>
      </c>
    </row>
    <row r="262" spans="2:19" ht="48.75" hidden="1" customHeight="1" x14ac:dyDescent="0.25">
      <c r="B262" s="110" t="str">
        <f t="shared" si="8"/>
        <v xml:space="preserve"> -  -  - </v>
      </c>
      <c r="C262" s="110"/>
      <c r="D262" s="110"/>
      <c r="E262" s="110"/>
      <c r="F262" s="110"/>
      <c r="G262" s="109" t="s">
        <v>650</v>
      </c>
      <c r="H262" s="107"/>
      <c r="I262" s="108"/>
      <c r="J262" s="107"/>
      <c r="K262" s="108"/>
      <c r="L262" s="107"/>
      <c r="M262" s="108"/>
      <c r="N262" s="104" t="s">
        <v>454</v>
      </c>
      <c r="O262" s="121" t="s">
        <v>802</v>
      </c>
      <c r="P262" s="105" t="s">
        <v>596</v>
      </c>
      <c r="Q262" s="106" t="s">
        <v>587</v>
      </c>
      <c r="R262" s="112"/>
      <c r="S262" s="101" t="s">
        <v>451</v>
      </c>
    </row>
    <row r="263" spans="2:19" ht="48.75" customHeight="1" x14ac:dyDescent="0.25">
      <c r="B263" s="110" t="str">
        <f t="shared" si="8"/>
        <v>PS2 -  - A - L</v>
      </c>
      <c r="C263" s="112" t="s">
        <v>480</v>
      </c>
      <c r="D263" s="112"/>
      <c r="E263" s="112" t="s">
        <v>452</v>
      </c>
      <c r="F263" s="112" t="s">
        <v>819</v>
      </c>
      <c r="G263" s="109" t="s">
        <v>651</v>
      </c>
      <c r="H263" s="107"/>
      <c r="I263" s="108"/>
      <c r="J263" s="107"/>
      <c r="K263" s="108"/>
      <c r="L263" s="107"/>
      <c r="M263" s="108"/>
      <c r="N263" s="104" t="s">
        <v>452</v>
      </c>
      <c r="O263" s="128"/>
      <c r="P263" s="105" t="s">
        <v>596</v>
      </c>
      <c r="Q263" s="106" t="s">
        <v>374</v>
      </c>
      <c r="R263" s="112" t="s">
        <v>456</v>
      </c>
      <c r="S263" s="101" t="s">
        <v>451</v>
      </c>
    </row>
    <row r="264" spans="2:19" ht="48.75" customHeight="1" x14ac:dyDescent="0.25">
      <c r="B264" s="110" t="str">
        <f t="shared" si="8"/>
        <v>B - 11 - A - L</v>
      </c>
      <c r="C264" s="112" t="s">
        <v>454</v>
      </c>
      <c r="D264" s="112">
        <v>11</v>
      </c>
      <c r="E264" s="112" t="s">
        <v>452</v>
      </c>
      <c r="F264" s="112" t="s">
        <v>819</v>
      </c>
      <c r="G264" s="109" t="s">
        <v>165</v>
      </c>
      <c r="H264" s="107"/>
      <c r="I264" s="108"/>
      <c r="J264" s="107"/>
      <c r="K264" s="108"/>
      <c r="L264" s="107"/>
      <c r="M264" s="108"/>
      <c r="N264" s="104" t="s">
        <v>454</v>
      </c>
      <c r="O264" s="128"/>
      <c r="P264" s="105" t="s">
        <v>596</v>
      </c>
      <c r="Q264" s="106" t="s">
        <v>375</v>
      </c>
      <c r="R264" s="112" t="s">
        <v>453</v>
      </c>
      <c r="S264" s="101" t="s">
        <v>451</v>
      </c>
    </row>
    <row r="265" spans="2:19" ht="48.75" hidden="1" customHeight="1" x14ac:dyDescent="0.25">
      <c r="B265" s="110" t="str">
        <f t="shared" si="8"/>
        <v xml:space="preserve">PS3 -  -  - </v>
      </c>
      <c r="C265" s="112" t="s">
        <v>482</v>
      </c>
      <c r="D265" s="112"/>
      <c r="E265" s="112"/>
      <c r="F265" s="112"/>
      <c r="G265" s="109" t="s">
        <v>166</v>
      </c>
      <c r="H265" s="107"/>
      <c r="I265" s="108"/>
      <c r="J265" s="107"/>
      <c r="K265" s="108"/>
      <c r="L265" s="107"/>
      <c r="M265" s="108"/>
      <c r="N265" s="104" t="s">
        <v>454</v>
      </c>
      <c r="O265" s="121"/>
      <c r="P265" s="105" t="s">
        <v>596</v>
      </c>
      <c r="Q265" s="106" t="s">
        <v>376</v>
      </c>
      <c r="R265" s="112"/>
      <c r="S265" s="101" t="s">
        <v>451</v>
      </c>
    </row>
    <row r="266" spans="2:19" ht="48.75" hidden="1" customHeight="1" x14ac:dyDescent="0.25">
      <c r="B266" s="110" t="str">
        <f t="shared" si="8"/>
        <v>S3 - 3 - A - R</v>
      </c>
      <c r="C266" s="112" t="s">
        <v>476</v>
      </c>
      <c r="D266" s="112">
        <v>3</v>
      </c>
      <c r="E266" s="112" t="s">
        <v>452</v>
      </c>
      <c r="F266" s="112" t="s">
        <v>817</v>
      </c>
      <c r="G266" s="109" t="s">
        <v>652</v>
      </c>
      <c r="H266" s="107"/>
      <c r="I266" s="108"/>
      <c r="J266" s="107"/>
      <c r="K266" s="108"/>
      <c r="L266" s="107"/>
      <c r="M266" s="108"/>
      <c r="N266" s="104" t="s">
        <v>449</v>
      </c>
      <c r="O266" s="121"/>
      <c r="P266" s="105" t="s">
        <v>596</v>
      </c>
      <c r="Q266" s="106" t="s">
        <v>504</v>
      </c>
      <c r="R266" s="112"/>
      <c r="S266" s="101" t="s">
        <v>451</v>
      </c>
    </row>
    <row r="267" spans="2:19" ht="48.75" customHeight="1" x14ac:dyDescent="0.25">
      <c r="B267" s="110" t="str">
        <f t="shared" si="8"/>
        <v>S2 - 2 - M - R</v>
      </c>
      <c r="C267" s="111" t="s">
        <v>473</v>
      </c>
      <c r="D267" s="111">
        <v>2</v>
      </c>
      <c r="E267" s="111" t="s">
        <v>818</v>
      </c>
      <c r="F267" s="111" t="s">
        <v>817</v>
      </c>
      <c r="G267" s="109" t="s">
        <v>167</v>
      </c>
      <c r="H267" s="107"/>
      <c r="I267" s="108"/>
      <c r="J267" s="107"/>
      <c r="K267" s="108"/>
      <c r="L267" s="107"/>
      <c r="M267" s="108"/>
      <c r="N267" s="104" t="s">
        <v>454</v>
      </c>
      <c r="O267" s="128"/>
      <c r="P267" s="105" t="s">
        <v>596</v>
      </c>
      <c r="Q267" s="106" t="s">
        <v>377</v>
      </c>
      <c r="R267" s="112" t="s">
        <v>457</v>
      </c>
      <c r="S267" s="101" t="s">
        <v>451</v>
      </c>
    </row>
    <row r="268" spans="2:19" ht="48.75" customHeight="1" x14ac:dyDescent="0.25">
      <c r="B268" s="110" t="str">
        <f t="shared" si="8"/>
        <v>S2 - 2 - M - R</v>
      </c>
      <c r="C268" s="111" t="s">
        <v>473</v>
      </c>
      <c r="D268" s="111">
        <v>2</v>
      </c>
      <c r="E268" s="111" t="s">
        <v>818</v>
      </c>
      <c r="F268" s="111" t="s">
        <v>817</v>
      </c>
      <c r="G268" s="109" t="s">
        <v>168</v>
      </c>
      <c r="H268" s="107"/>
      <c r="I268" s="108"/>
      <c r="J268" s="107"/>
      <c r="K268" s="108"/>
      <c r="L268" s="107"/>
      <c r="M268" s="108"/>
      <c r="N268" s="104" t="s">
        <v>454</v>
      </c>
      <c r="O268" s="128"/>
      <c r="P268" s="105" t="s">
        <v>596</v>
      </c>
      <c r="Q268" s="106" t="s">
        <v>378</v>
      </c>
      <c r="R268" s="112" t="s">
        <v>456</v>
      </c>
      <c r="S268" s="101" t="s">
        <v>451</v>
      </c>
    </row>
    <row r="269" spans="2:19" ht="48.75" customHeight="1" x14ac:dyDescent="0.25">
      <c r="B269" s="110" t="str">
        <f t="shared" si="8"/>
        <v>PS1 -  - M - R</v>
      </c>
      <c r="C269" s="111" t="s">
        <v>478</v>
      </c>
      <c r="D269" s="111"/>
      <c r="E269" s="111" t="s">
        <v>818</v>
      </c>
      <c r="F269" s="111" t="s">
        <v>817</v>
      </c>
      <c r="G269" s="109" t="s">
        <v>551</v>
      </c>
      <c r="H269" s="107"/>
      <c r="I269" s="108"/>
      <c r="J269" s="107"/>
      <c r="K269" s="108"/>
      <c r="L269" s="107"/>
      <c r="M269" s="108"/>
      <c r="N269" s="104" t="s">
        <v>454</v>
      </c>
      <c r="O269" s="128"/>
      <c r="P269" s="105" t="s">
        <v>596</v>
      </c>
      <c r="Q269" s="106" t="s">
        <v>588</v>
      </c>
      <c r="R269" s="112" t="s">
        <v>456</v>
      </c>
      <c r="S269" s="101" t="s">
        <v>451</v>
      </c>
    </row>
    <row r="270" spans="2:19" ht="48.75" customHeight="1" x14ac:dyDescent="0.25">
      <c r="B270" s="110" t="str">
        <f t="shared" ref="B270:B301" si="9">CONCATENATE(C270," - ",D270," - ",E270," - ",F270)</f>
        <v>S2 - 2 - M - R</v>
      </c>
      <c r="C270" s="111" t="s">
        <v>473</v>
      </c>
      <c r="D270" s="111">
        <v>2</v>
      </c>
      <c r="E270" s="111" t="s">
        <v>818</v>
      </c>
      <c r="F270" s="111" t="s">
        <v>817</v>
      </c>
      <c r="G270" s="109" t="s">
        <v>653</v>
      </c>
      <c r="H270" s="107"/>
      <c r="I270" s="108"/>
      <c r="J270" s="107"/>
      <c r="K270" s="108"/>
      <c r="L270" s="107"/>
      <c r="M270" s="108"/>
      <c r="N270" s="104" t="s">
        <v>454</v>
      </c>
      <c r="O270" s="128"/>
      <c r="P270" s="105" t="s">
        <v>596</v>
      </c>
      <c r="Q270" s="106" t="s">
        <v>379</v>
      </c>
      <c r="R270" s="112" t="s">
        <v>456</v>
      </c>
      <c r="S270" s="101" t="s">
        <v>451</v>
      </c>
    </row>
    <row r="271" spans="2:19" ht="48.75" customHeight="1" x14ac:dyDescent="0.25">
      <c r="B271" s="110" t="str">
        <f t="shared" si="9"/>
        <v>PS1 -  - A - L</v>
      </c>
      <c r="C271" s="111" t="s">
        <v>478</v>
      </c>
      <c r="D271" s="111"/>
      <c r="E271" s="111" t="s">
        <v>452</v>
      </c>
      <c r="F271" s="111" t="s">
        <v>819</v>
      </c>
      <c r="G271" s="109" t="s">
        <v>745</v>
      </c>
      <c r="H271" s="107"/>
      <c r="I271" s="108"/>
      <c r="J271" s="107"/>
      <c r="K271" s="108"/>
      <c r="L271" s="107"/>
      <c r="M271" s="108"/>
      <c r="N271" s="104" t="s">
        <v>454</v>
      </c>
      <c r="O271" s="128"/>
      <c r="P271" s="105" t="s">
        <v>596</v>
      </c>
      <c r="Q271" s="106" t="s">
        <v>589</v>
      </c>
      <c r="R271" s="112" t="s">
        <v>456</v>
      </c>
      <c r="S271" s="101" t="s">
        <v>451</v>
      </c>
    </row>
    <row r="272" spans="2:19" ht="48.75" customHeight="1" x14ac:dyDescent="0.25">
      <c r="B272" s="110" t="str">
        <f t="shared" si="9"/>
        <v>S3 - 1 - M - L</v>
      </c>
      <c r="C272" s="112" t="s">
        <v>476</v>
      </c>
      <c r="D272" s="112">
        <v>1</v>
      </c>
      <c r="E272" s="112" t="s">
        <v>818</v>
      </c>
      <c r="F272" s="112" t="s">
        <v>819</v>
      </c>
      <c r="G272" s="109" t="s">
        <v>169</v>
      </c>
      <c r="H272" s="107"/>
      <c r="I272" s="108"/>
      <c r="J272" s="107"/>
      <c r="K272" s="108"/>
      <c r="L272" s="107"/>
      <c r="M272" s="108"/>
      <c r="N272" s="104" t="s">
        <v>449</v>
      </c>
      <c r="O272" s="121" t="s">
        <v>802</v>
      </c>
      <c r="P272" s="105" t="s">
        <v>596</v>
      </c>
      <c r="Q272" s="106" t="s">
        <v>380</v>
      </c>
      <c r="R272" s="112" t="s">
        <v>456</v>
      </c>
      <c r="S272" s="101" t="s">
        <v>451</v>
      </c>
    </row>
    <row r="273" spans="2:19" ht="48.75" hidden="1" customHeight="1" x14ac:dyDescent="0.25">
      <c r="B273" s="110" t="str">
        <f t="shared" si="9"/>
        <v xml:space="preserve"> -  -  - </v>
      </c>
      <c r="C273" s="110"/>
      <c r="D273" s="110"/>
      <c r="E273" s="110"/>
      <c r="F273" s="110"/>
      <c r="G273" s="109" t="s">
        <v>552</v>
      </c>
      <c r="H273" s="107"/>
      <c r="I273" s="108"/>
      <c r="J273" s="107"/>
      <c r="K273" s="108"/>
      <c r="L273" s="107"/>
      <c r="M273" s="108"/>
      <c r="N273" s="104" t="s">
        <v>455</v>
      </c>
      <c r="O273" s="121" t="s">
        <v>802</v>
      </c>
      <c r="P273" s="105" t="s">
        <v>596</v>
      </c>
      <c r="Q273" s="106" t="s">
        <v>590</v>
      </c>
      <c r="R273" s="112"/>
      <c r="S273" s="101" t="s">
        <v>451</v>
      </c>
    </row>
    <row r="274" spans="2:19" ht="48.75" hidden="1" customHeight="1" x14ac:dyDescent="0.25">
      <c r="B274" s="110" t="str">
        <f t="shared" si="9"/>
        <v>PS2 -  - V - L</v>
      </c>
      <c r="C274" s="112" t="s">
        <v>480</v>
      </c>
      <c r="D274" s="112"/>
      <c r="E274" s="112" t="s">
        <v>816</v>
      </c>
      <c r="F274" s="112" t="s">
        <v>819</v>
      </c>
      <c r="G274" s="109" t="s">
        <v>746</v>
      </c>
      <c r="H274" s="107"/>
      <c r="I274" s="108"/>
      <c r="J274" s="107"/>
      <c r="K274" s="108"/>
      <c r="L274" s="107"/>
      <c r="M274" s="108"/>
      <c r="N274" s="104" t="s">
        <v>455</v>
      </c>
      <c r="O274" s="128" t="s">
        <v>802</v>
      </c>
      <c r="P274" s="105" t="s">
        <v>596</v>
      </c>
      <c r="Q274" s="106" t="s">
        <v>788</v>
      </c>
      <c r="R274" s="112"/>
      <c r="S274" s="101" t="s">
        <v>451</v>
      </c>
    </row>
    <row r="275" spans="2:19" ht="48.75" hidden="1" customHeight="1" x14ac:dyDescent="0.25">
      <c r="B275" s="110" t="str">
        <f t="shared" si="9"/>
        <v>PS2 -  - V - R</v>
      </c>
      <c r="C275" s="112" t="s">
        <v>480</v>
      </c>
      <c r="D275" s="112"/>
      <c r="E275" s="112" t="s">
        <v>816</v>
      </c>
      <c r="F275" s="112" t="s">
        <v>817</v>
      </c>
      <c r="G275" s="109" t="s">
        <v>654</v>
      </c>
      <c r="H275" s="107"/>
      <c r="I275" s="108"/>
      <c r="J275" s="107"/>
      <c r="K275" s="108"/>
      <c r="L275" s="107"/>
      <c r="M275" s="108"/>
      <c r="N275" s="104" t="s">
        <v>455</v>
      </c>
      <c r="O275" s="128" t="s">
        <v>802</v>
      </c>
      <c r="P275" s="105" t="s">
        <v>596</v>
      </c>
      <c r="Q275" s="106" t="s">
        <v>681</v>
      </c>
      <c r="R275" s="112"/>
      <c r="S275" s="101" t="s">
        <v>451</v>
      </c>
    </row>
    <row r="276" spans="2:19" ht="48.75" hidden="1" customHeight="1" x14ac:dyDescent="0.25">
      <c r="B276" s="110" t="str">
        <f t="shared" si="9"/>
        <v>PS2 -  - V - R</v>
      </c>
      <c r="C276" s="112" t="s">
        <v>480</v>
      </c>
      <c r="D276" s="112"/>
      <c r="E276" s="112" t="s">
        <v>816</v>
      </c>
      <c r="F276" s="112" t="s">
        <v>817</v>
      </c>
      <c r="G276" s="109" t="s">
        <v>655</v>
      </c>
      <c r="H276" s="107"/>
      <c r="I276" s="108"/>
      <c r="J276" s="107"/>
      <c r="K276" s="108"/>
      <c r="L276" s="107"/>
      <c r="M276" s="108"/>
      <c r="N276" s="104" t="s">
        <v>455</v>
      </c>
      <c r="O276" s="128" t="s">
        <v>802</v>
      </c>
      <c r="P276" s="105" t="s">
        <v>596</v>
      </c>
      <c r="Q276" s="106" t="s">
        <v>682</v>
      </c>
      <c r="R276" s="112"/>
      <c r="S276" s="101" t="s">
        <v>451</v>
      </c>
    </row>
    <row r="277" spans="2:19" ht="48.75" hidden="1" customHeight="1" x14ac:dyDescent="0.25">
      <c r="B277" s="110" t="str">
        <f t="shared" si="9"/>
        <v>PS2 -  - V - R</v>
      </c>
      <c r="C277" s="112" t="s">
        <v>480</v>
      </c>
      <c r="D277" s="112"/>
      <c r="E277" s="112" t="s">
        <v>816</v>
      </c>
      <c r="F277" s="112" t="s">
        <v>817</v>
      </c>
      <c r="G277" s="109" t="s">
        <v>656</v>
      </c>
      <c r="H277" s="107"/>
      <c r="I277" s="108"/>
      <c r="J277" s="107"/>
      <c r="K277" s="108"/>
      <c r="L277" s="107"/>
      <c r="M277" s="108"/>
      <c r="N277" s="104" t="s">
        <v>455</v>
      </c>
      <c r="O277" s="128" t="s">
        <v>802</v>
      </c>
      <c r="P277" s="105" t="s">
        <v>596</v>
      </c>
      <c r="Q277" s="106" t="s">
        <v>683</v>
      </c>
      <c r="R277" s="112"/>
      <c r="S277" s="101" t="s">
        <v>451</v>
      </c>
    </row>
    <row r="278" spans="2:19" ht="48.75" customHeight="1" x14ac:dyDescent="0.25">
      <c r="B278" s="110" t="str">
        <f t="shared" si="9"/>
        <v>PS2 -  - V - L</v>
      </c>
      <c r="C278" s="112" t="s">
        <v>480</v>
      </c>
      <c r="D278" s="112"/>
      <c r="E278" s="112" t="s">
        <v>816</v>
      </c>
      <c r="F278" s="112" t="s">
        <v>819</v>
      </c>
      <c r="G278" s="109" t="s">
        <v>657</v>
      </c>
      <c r="H278" s="107"/>
      <c r="I278" s="108"/>
      <c r="J278" s="107"/>
      <c r="K278" s="108"/>
      <c r="L278" s="107"/>
      <c r="M278" s="108"/>
      <c r="N278" s="104" t="s">
        <v>455</v>
      </c>
      <c r="O278" s="128" t="s">
        <v>802</v>
      </c>
      <c r="P278" s="105" t="s">
        <v>596</v>
      </c>
      <c r="Q278" s="106" t="s">
        <v>684</v>
      </c>
      <c r="R278" s="112" t="s">
        <v>456</v>
      </c>
      <c r="S278" s="101" t="s">
        <v>451</v>
      </c>
    </row>
    <row r="279" spans="2:19" ht="48.75" hidden="1" customHeight="1" x14ac:dyDescent="0.25">
      <c r="B279" s="110" t="str">
        <f t="shared" si="9"/>
        <v xml:space="preserve"> -  -  - </v>
      </c>
      <c r="C279" s="110"/>
      <c r="D279" s="110"/>
      <c r="E279" s="110"/>
      <c r="F279" s="110"/>
      <c r="G279" s="109" t="s">
        <v>170</v>
      </c>
      <c r="H279" s="107"/>
      <c r="I279" s="108"/>
      <c r="J279" s="107"/>
      <c r="K279" s="108"/>
      <c r="L279" s="107"/>
      <c r="M279" s="108"/>
      <c r="N279" s="104" t="s">
        <v>449</v>
      </c>
      <c r="O279" s="121" t="s">
        <v>802</v>
      </c>
      <c r="P279" s="105" t="s">
        <v>596</v>
      </c>
      <c r="Q279" s="106" t="s">
        <v>381</v>
      </c>
      <c r="R279" s="112"/>
      <c r="S279" s="101" t="s">
        <v>451</v>
      </c>
    </row>
    <row r="280" spans="2:19" ht="48.75" hidden="1" customHeight="1" x14ac:dyDescent="0.25">
      <c r="B280" s="110" t="str">
        <f t="shared" si="9"/>
        <v xml:space="preserve"> -  -  - </v>
      </c>
      <c r="C280" s="110"/>
      <c r="D280" s="110"/>
      <c r="E280" s="110"/>
      <c r="F280" s="110"/>
      <c r="G280" s="109" t="s">
        <v>747</v>
      </c>
      <c r="H280" s="107"/>
      <c r="I280" s="108"/>
      <c r="J280" s="107"/>
      <c r="K280" s="108"/>
      <c r="L280" s="107"/>
      <c r="M280" s="108"/>
      <c r="N280" s="104" t="s">
        <v>449</v>
      </c>
      <c r="O280" s="121"/>
      <c r="P280" s="105" t="s">
        <v>596</v>
      </c>
      <c r="Q280" s="106" t="s">
        <v>789</v>
      </c>
      <c r="R280" s="112"/>
      <c r="S280" s="101" t="s">
        <v>451</v>
      </c>
    </row>
    <row r="281" spans="2:19" ht="48.75" customHeight="1" x14ac:dyDescent="0.25">
      <c r="B281" s="110" t="str">
        <f t="shared" si="9"/>
        <v>S2 - 2 - M - R</v>
      </c>
      <c r="C281" s="112" t="s">
        <v>473</v>
      </c>
      <c r="D281" s="112">
        <v>2</v>
      </c>
      <c r="E281" s="112" t="s">
        <v>818</v>
      </c>
      <c r="F281" s="112" t="s">
        <v>817</v>
      </c>
      <c r="G281" s="109" t="s">
        <v>658</v>
      </c>
      <c r="H281" s="107"/>
      <c r="I281" s="108"/>
      <c r="J281" s="107"/>
      <c r="K281" s="108"/>
      <c r="L281" s="107"/>
      <c r="M281" s="108"/>
      <c r="N281" s="104" t="s">
        <v>454</v>
      </c>
      <c r="O281" s="128"/>
      <c r="P281" s="105" t="s">
        <v>596</v>
      </c>
      <c r="Q281" s="106" t="s">
        <v>382</v>
      </c>
      <c r="R281" s="112" t="s">
        <v>456</v>
      </c>
      <c r="S281" s="101" t="s">
        <v>451</v>
      </c>
    </row>
    <row r="282" spans="2:19" ht="48.75" hidden="1" customHeight="1" x14ac:dyDescent="0.25">
      <c r="B282" s="110" t="str">
        <f t="shared" si="9"/>
        <v xml:space="preserve"> -  -  - </v>
      </c>
      <c r="C282" s="110"/>
      <c r="D282" s="110"/>
      <c r="E282" s="110"/>
      <c r="F282" s="110"/>
      <c r="G282" s="109" t="s">
        <v>171</v>
      </c>
      <c r="H282" s="107"/>
      <c r="I282" s="108"/>
      <c r="J282" s="107"/>
      <c r="K282" s="108"/>
      <c r="L282" s="107"/>
      <c r="M282" s="108"/>
      <c r="N282" s="104" t="s">
        <v>449</v>
      </c>
      <c r="O282" s="121"/>
      <c r="P282" s="105" t="s">
        <v>596</v>
      </c>
      <c r="Q282" s="106" t="s">
        <v>790</v>
      </c>
      <c r="R282" s="112"/>
      <c r="S282" s="101" t="s">
        <v>451</v>
      </c>
    </row>
    <row r="283" spans="2:19" ht="48.75" customHeight="1" x14ac:dyDescent="0.25">
      <c r="B283" s="110" t="str">
        <f t="shared" si="9"/>
        <v>S3 - 3 - A - L</v>
      </c>
      <c r="C283" s="112" t="s">
        <v>476</v>
      </c>
      <c r="D283" s="112">
        <v>3</v>
      </c>
      <c r="E283" s="112" t="s">
        <v>452</v>
      </c>
      <c r="F283" s="112" t="s">
        <v>819</v>
      </c>
      <c r="G283" s="109" t="s">
        <v>172</v>
      </c>
      <c r="H283" s="107"/>
      <c r="I283" s="108"/>
      <c r="J283" s="107"/>
      <c r="K283" s="108"/>
      <c r="L283" s="107"/>
      <c r="M283" s="108"/>
      <c r="N283" s="104" t="s">
        <v>449</v>
      </c>
      <c r="O283" s="128"/>
      <c r="P283" s="105" t="s">
        <v>596</v>
      </c>
      <c r="Q283" s="106" t="s">
        <v>383</v>
      </c>
      <c r="R283" s="112" t="s">
        <v>456</v>
      </c>
      <c r="S283" s="101" t="s">
        <v>451</v>
      </c>
    </row>
    <row r="284" spans="2:19" ht="48.75" customHeight="1" x14ac:dyDescent="0.25">
      <c r="B284" s="110" t="str">
        <f t="shared" si="9"/>
        <v>PS2 -  - A - R</v>
      </c>
      <c r="C284" s="112" t="s">
        <v>480</v>
      </c>
      <c r="D284" s="112"/>
      <c r="E284" s="112" t="s">
        <v>452</v>
      </c>
      <c r="F284" s="112" t="s">
        <v>817</v>
      </c>
      <c r="G284" s="109" t="s">
        <v>748</v>
      </c>
      <c r="H284" s="107"/>
      <c r="I284" s="108"/>
      <c r="J284" s="107"/>
      <c r="K284" s="108"/>
      <c r="L284" s="107"/>
      <c r="M284" s="108"/>
      <c r="N284" s="104" t="s">
        <v>454</v>
      </c>
      <c r="O284" s="128"/>
      <c r="P284" s="105" t="s">
        <v>596</v>
      </c>
      <c r="Q284" s="106" t="s">
        <v>791</v>
      </c>
      <c r="R284" s="112" t="s">
        <v>456</v>
      </c>
      <c r="S284" s="101" t="s">
        <v>451</v>
      </c>
    </row>
    <row r="285" spans="2:19" ht="48.75" hidden="1" customHeight="1" x14ac:dyDescent="0.25">
      <c r="B285" s="110" t="str">
        <f t="shared" si="9"/>
        <v>PS3 -  - A - L</v>
      </c>
      <c r="C285" s="112" t="s">
        <v>482</v>
      </c>
      <c r="D285" s="112"/>
      <c r="E285" s="112" t="s">
        <v>452</v>
      </c>
      <c r="F285" s="112" t="s">
        <v>819</v>
      </c>
      <c r="G285" s="109" t="s">
        <v>173</v>
      </c>
      <c r="H285" s="107"/>
      <c r="I285" s="108"/>
      <c r="J285" s="107"/>
      <c r="K285" s="108"/>
      <c r="L285" s="107"/>
      <c r="M285" s="108"/>
      <c r="N285" s="104" t="s">
        <v>462</v>
      </c>
      <c r="O285" s="128"/>
      <c r="P285" s="105" t="s">
        <v>596</v>
      </c>
      <c r="Q285" s="106" t="s">
        <v>384</v>
      </c>
      <c r="R285" s="112"/>
      <c r="S285" s="101" t="s">
        <v>451</v>
      </c>
    </row>
    <row r="286" spans="2:19" ht="48.75" hidden="1" customHeight="1" x14ac:dyDescent="0.25">
      <c r="B286" s="110" t="str">
        <f t="shared" si="9"/>
        <v>S3 - 3 - A - L</v>
      </c>
      <c r="C286" s="112" t="s">
        <v>476</v>
      </c>
      <c r="D286" s="112">
        <v>3</v>
      </c>
      <c r="E286" s="112" t="s">
        <v>452</v>
      </c>
      <c r="F286" s="112" t="s">
        <v>819</v>
      </c>
      <c r="G286" s="109" t="s">
        <v>553</v>
      </c>
      <c r="H286" s="107"/>
      <c r="I286" s="108"/>
      <c r="J286" s="107"/>
      <c r="K286" s="108"/>
      <c r="L286" s="107"/>
      <c r="M286" s="108"/>
      <c r="N286" s="104" t="s">
        <v>449</v>
      </c>
      <c r="O286" s="121"/>
      <c r="P286" s="105" t="s">
        <v>596</v>
      </c>
      <c r="Q286" s="106" t="s">
        <v>591</v>
      </c>
      <c r="R286" s="112"/>
      <c r="S286" s="101" t="s">
        <v>451</v>
      </c>
    </row>
    <row r="287" spans="2:19" ht="48.75" customHeight="1" x14ac:dyDescent="0.25">
      <c r="B287" s="110" t="str">
        <f t="shared" si="9"/>
        <v xml:space="preserve"> -  -  - </v>
      </c>
      <c r="C287" s="110"/>
      <c r="D287" s="110"/>
      <c r="E287" s="110"/>
      <c r="F287" s="110"/>
      <c r="G287" s="109" t="s">
        <v>659</v>
      </c>
      <c r="H287" s="107"/>
      <c r="I287" s="108"/>
      <c r="J287" s="107"/>
      <c r="K287" s="108"/>
      <c r="L287" s="107"/>
      <c r="M287" s="108"/>
      <c r="N287" s="104" t="s">
        <v>452</v>
      </c>
      <c r="O287" s="121"/>
      <c r="P287" s="105" t="s">
        <v>596</v>
      </c>
      <c r="Q287" s="106" t="s">
        <v>385</v>
      </c>
      <c r="R287" s="112" t="s">
        <v>450</v>
      </c>
      <c r="S287" s="101" t="s">
        <v>451</v>
      </c>
    </row>
    <row r="288" spans="2:19" ht="48.75" customHeight="1" x14ac:dyDescent="0.25">
      <c r="B288" s="110" t="str">
        <f t="shared" si="9"/>
        <v>S3 - 3 - V - R</v>
      </c>
      <c r="C288" s="112" t="s">
        <v>476</v>
      </c>
      <c r="D288" s="112">
        <v>3</v>
      </c>
      <c r="E288" s="112" t="s">
        <v>816</v>
      </c>
      <c r="F288" s="112" t="s">
        <v>817</v>
      </c>
      <c r="G288" s="109" t="s">
        <v>660</v>
      </c>
      <c r="H288" s="107"/>
      <c r="I288" s="108"/>
      <c r="J288" s="107"/>
      <c r="K288" s="108"/>
      <c r="L288" s="107"/>
      <c r="M288" s="108"/>
      <c r="N288" s="104" t="s">
        <v>452</v>
      </c>
      <c r="O288" s="128"/>
      <c r="P288" s="105" t="s">
        <v>596</v>
      </c>
      <c r="Q288" s="106" t="s">
        <v>386</v>
      </c>
      <c r="R288" s="112" t="s">
        <v>456</v>
      </c>
      <c r="S288" s="101" t="s">
        <v>451</v>
      </c>
    </row>
    <row r="289" spans="2:19" ht="48.75" customHeight="1" x14ac:dyDescent="0.25">
      <c r="B289" s="110" t="str">
        <f t="shared" si="9"/>
        <v>PS7 -  - V - R</v>
      </c>
      <c r="C289" s="111" t="s">
        <v>686</v>
      </c>
      <c r="D289" s="111"/>
      <c r="E289" s="111" t="s">
        <v>816</v>
      </c>
      <c r="F289" s="111" t="s">
        <v>817</v>
      </c>
      <c r="G289" s="109" t="s">
        <v>661</v>
      </c>
      <c r="H289" s="107"/>
      <c r="I289" s="108"/>
      <c r="J289" s="107"/>
      <c r="K289" s="108"/>
      <c r="L289" s="107"/>
      <c r="M289" s="108"/>
      <c r="N289" s="104" t="s">
        <v>454</v>
      </c>
      <c r="O289" s="128" t="s">
        <v>802</v>
      </c>
      <c r="P289" s="105" t="s">
        <v>596</v>
      </c>
      <c r="Q289" s="106" t="s">
        <v>387</v>
      </c>
      <c r="R289" s="112" t="s">
        <v>456</v>
      </c>
      <c r="S289" s="101" t="s">
        <v>451</v>
      </c>
    </row>
    <row r="290" spans="2:19" ht="48.75" customHeight="1" x14ac:dyDescent="0.25">
      <c r="B290" s="110" t="str">
        <f t="shared" si="9"/>
        <v>PS5 -  - M - L</v>
      </c>
      <c r="C290" s="111" t="s">
        <v>484</v>
      </c>
      <c r="D290" s="111"/>
      <c r="E290" s="111" t="s">
        <v>818</v>
      </c>
      <c r="F290" s="111" t="s">
        <v>819</v>
      </c>
      <c r="G290" s="109" t="s">
        <v>749</v>
      </c>
      <c r="H290" s="107"/>
      <c r="I290" s="108"/>
      <c r="J290" s="107"/>
      <c r="K290" s="108"/>
      <c r="L290" s="107"/>
      <c r="M290" s="108"/>
      <c r="N290" s="104" t="s">
        <v>454</v>
      </c>
      <c r="O290" s="128" t="s">
        <v>802</v>
      </c>
      <c r="P290" s="105" t="s">
        <v>596</v>
      </c>
      <c r="Q290" s="106" t="s">
        <v>792</v>
      </c>
      <c r="R290" s="112" t="s">
        <v>456</v>
      </c>
      <c r="S290" s="101" t="s">
        <v>451</v>
      </c>
    </row>
    <row r="291" spans="2:19" ht="48.75" hidden="1" customHeight="1" x14ac:dyDescent="0.25">
      <c r="B291" s="110" t="str">
        <f t="shared" si="9"/>
        <v>PS3 -  - A - R</v>
      </c>
      <c r="C291" s="110" t="s">
        <v>482</v>
      </c>
      <c r="D291" s="110"/>
      <c r="E291" s="110" t="s">
        <v>452</v>
      </c>
      <c r="F291" s="110" t="s">
        <v>817</v>
      </c>
      <c r="G291" s="109" t="s">
        <v>174</v>
      </c>
      <c r="H291" s="107"/>
      <c r="I291" s="108"/>
      <c r="J291" s="107"/>
      <c r="K291" s="108"/>
      <c r="L291" s="107"/>
      <c r="M291" s="108"/>
      <c r="N291" s="104" t="s">
        <v>454</v>
      </c>
      <c r="O291" s="121"/>
      <c r="P291" s="105" t="s">
        <v>596</v>
      </c>
      <c r="Q291" s="106" t="s">
        <v>388</v>
      </c>
      <c r="R291" s="112"/>
      <c r="S291" s="101" t="s">
        <v>451</v>
      </c>
    </row>
    <row r="292" spans="2:19" ht="48.75" hidden="1" customHeight="1" x14ac:dyDescent="0.25">
      <c r="B292" s="110" t="str">
        <f t="shared" si="9"/>
        <v xml:space="preserve"> -  -  - </v>
      </c>
      <c r="C292" s="110"/>
      <c r="D292" s="110"/>
      <c r="E292" s="110"/>
      <c r="F292" s="110"/>
      <c r="G292" s="109" t="s">
        <v>175</v>
      </c>
      <c r="H292" s="107"/>
      <c r="I292" s="108"/>
      <c r="J292" s="107"/>
      <c r="K292" s="108"/>
      <c r="L292" s="107"/>
      <c r="M292" s="108"/>
      <c r="N292" s="104" t="s">
        <v>449</v>
      </c>
      <c r="O292" s="121"/>
      <c r="P292" s="105" t="s">
        <v>596</v>
      </c>
      <c r="Q292" s="106" t="s">
        <v>389</v>
      </c>
      <c r="R292" s="112"/>
      <c r="S292" s="101" t="s">
        <v>451</v>
      </c>
    </row>
    <row r="293" spans="2:19" ht="48.75" hidden="1" customHeight="1" x14ac:dyDescent="0.25">
      <c r="B293" s="110" t="str">
        <f t="shared" si="9"/>
        <v>B - 12 - A - L</v>
      </c>
      <c r="C293" s="112" t="s">
        <v>454</v>
      </c>
      <c r="D293" s="112">
        <v>12</v>
      </c>
      <c r="E293" s="112" t="s">
        <v>452</v>
      </c>
      <c r="F293" s="112" t="s">
        <v>819</v>
      </c>
      <c r="G293" s="109" t="s">
        <v>176</v>
      </c>
      <c r="H293" s="107"/>
      <c r="I293" s="108"/>
      <c r="J293" s="107"/>
      <c r="K293" s="108"/>
      <c r="L293" s="107"/>
      <c r="M293" s="108"/>
      <c r="N293" s="104" t="s">
        <v>454</v>
      </c>
      <c r="O293" s="128" t="s">
        <v>802</v>
      </c>
      <c r="P293" s="105" t="s">
        <v>596</v>
      </c>
      <c r="Q293" s="106" t="s">
        <v>390</v>
      </c>
      <c r="R293" s="112"/>
      <c r="S293" s="101" t="s">
        <v>451</v>
      </c>
    </row>
    <row r="294" spans="2:19" ht="48.75" hidden="1" customHeight="1" x14ac:dyDescent="0.25">
      <c r="B294" s="110" t="str">
        <f t="shared" si="9"/>
        <v>B - 4 - A - R</v>
      </c>
      <c r="C294" s="112" t="s">
        <v>454</v>
      </c>
      <c r="D294" s="112">
        <v>4</v>
      </c>
      <c r="E294" s="112" t="s">
        <v>452</v>
      </c>
      <c r="F294" s="112" t="s">
        <v>817</v>
      </c>
      <c r="G294" s="109" t="s">
        <v>691</v>
      </c>
      <c r="H294" s="107"/>
      <c r="I294" s="108"/>
      <c r="J294" s="107"/>
      <c r="K294" s="108"/>
      <c r="L294" s="107"/>
      <c r="M294" s="108"/>
      <c r="N294" s="104" t="s">
        <v>454</v>
      </c>
      <c r="O294" s="128" t="s">
        <v>802</v>
      </c>
      <c r="P294" s="105" t="s">
        <v>596</v>
      </c>
      <c r="Q294" s="106" t="s">
        <v>692</v>
      </c>
      <c r="R294" s="112"/>
      <c r="S294" s="101" t="s">
        <v>451</v>
      </c>
    </row>
    <row r="295" spans="2:19" ht="48.75" hidden="1" customHeight="1" x14ac:dyDescent="0.25">
      <c r="B295" s="110" t="str">
        <f t="shared" si="9"/>
        <v xml:space="preserve"> -  -  - </v>
      </c>
      <c r="C295" s="110"/>
      <c r="D295" s="110"/>
      <c r="E295" s="110"/>
      <c r="F295" s="110"/>
      <c r="G295" s="109" t="s">
        <v>693</v>
      </c>
      <c r="H295" s="107"/>
      <c r="I295" s="108"/>
      <c r="J295" s="107"/>
      <c r="K295" s="108"/>
      <c r="L295" s="107"/>
      <c r="M295" s="108"/>
      <c r="N295" s="104" t="s">
        <v>454</v>
      </c>
      <c r="O295" s="121" t="s">
        <v>802</v>
      </c>
      <c r="P295" s="105" t="s">
        <v>596</v>
      </c>
      <c r="Q295" s="106" t="s">
        <v>694</v>
      </c>
      <c r="R295" s="112"/>
      <c r="S295" s="101" t="s">
        <v>451</v>
      </c>
    </row>
    <row r="296" spans="2:19" ht="48.75" hidden="1" customHeight="1" x14ac:dyDescent="0.25">
      <c r="B296" s="110" t="str">
        <f t="shared" si="9"/>
        <v xml:space="preserve"> -  -  - </v>
      </c>
      <c r="C296" s="110"/>
      <c r="D296" s="110"/>
      <c r="E296" s="110"/>
      <c r="F296" s="110"/>
      <c r="G296" s="109" t="s">
        <v>177</v>
      </c>
      <c r="H296" s="107"/>
      <c r="I296" s="108"/>
      <c r="J296" s="107"/>
      <c r="K296" s="108"/>
      <c r="L296" s="107"/>
      <c r="M296" s="108"/>
      <c r="N296" s="104" t="s">
        <v>449</v>
      </c>
      <c r="O296" s="121"/>
      <c r="P296" s="105" t="s">
        <v>596</v>
      </c>
      <c r="Q296" s="106" t="s">
        <v>391</v>
      </c>
      <c r="R296" s="112"/>
      <c r="S296" s="101" t="s">
        <v>451</v>
      </c>
    </row>
    <row r="297" spans="2:19" ht="48.75" customHeight="1" x14ac:dyDescent="0.25">
      <c r="B297" s="110" t="str">
        <f t="shared" si="9"/>
        <v>PS7 -  - A - L</v>
      </c>
      <c r="C297" s="111" t="s">
        <v>686</v>
      </c>
      <c r="D297" s="111"/>
      <c r="E297" s="111" t="s">
        <v>452</v>
      </c>
      <c r="F297" s="111" t="s">
        <v>819</v>
      </c>
      <c r="G297" s="109" t="s">
        <v>750</v>
      </c>
      <c r="H297" s="107"/>
      <c r="I297" s="108"/>
      <c r="J297" s="107"/>
      <c r="K297" s="108"/>
      <c r="L297" s="107"/>
      <c r="M297" s="108"/>
      <c r="N297" s="104" t="s">
        <v>454</v>
      </c>
      <c r="O297" s="128"/>
      <c r="P297" s="105" t="s">
        <v>596</v>
      </c>
      <c r="Q297" s="106" t="s">
        <v>392</v>
      </c>
      <c r="R297" s="112" t="s">
        <v>456</v>
      </c>
      <c r="S297" s="101" t="s">
        <v>451</v>
      </c>
    </row>
    <row r="298" spans="2:19" ht="48.75" customHeight="1" x14ac:dyDescent="0.25">
      <c r="B298" s="110" t="str">
        <f t="shared" si="9"/>
        <v>B - 5 - M - R</v>
      </c>
      <c r="C298" s="111" t="s">
        <v>454</v>
      </c>
      <c r="D298" s="111">
        <v>5</v>
      </c>
      <c r="E298" s="111" t="s">
        <v>818</v>
      </c>
      <c r="F298" s="111" t="s">
        <v>817</v>
      </c>
      <c r="G298" s="109" t="s">
        <v>751</v>
      </c>
      <c r="H298" s="107"/>
      <c r="I298" s="108"/>
      <c r="J298" s="107"/>
      <c r="K298" s="108"/>
      <c r="L298" s="107"/>
      <c r="M298" s="108"/>
      <c r="N298" s="104" t="s">
        <v>454</v>
      </c>
      <c r="O298" s="128"/>
      <c r="P298" s="105" t="s">
        <v>596</v>
      </c>
      <c r="Q298" s="106" t="s">
        <v>793</v>
      </c>
      <c r="R298" s="112" t="s">
        <v>456</v>
      </c>
      <c r="S298" s="101" t="s">
        <v>451</v>
      </c>
    </row>
    <row r="299" spans="2:19" ht="48.75" customHeight="1" x14ac:dyDescent="0.25">
      <c r="B299" s="110" t="str">
        <f t="shared" si="9"/>
        <v xml:space="preserve">B -  -  - </v>
      </c>
      <c r="C299" s="111" t="s">
        <v>454</v>
      </c>
      <c r="D299" s="111"/>
      <c r="E299" s="111"/>
      <c r="F299" s="111"/>
      <c r="G299" s="109" t="s">
        <v>178</v>
      </c>
      <c r="H299" s="107"/>
      <c r="I299" s="108"/>
      <c r="J299" s="107"/>
      <c r="K299" s="108"/>
      <c r="L299" s="107"/>
      <c r="M299" s="108"/>
      <c r="N299" s="104" t="s">
        <v>454</v>
      </c>
      <c r="O299" s="128"/>
      <c r="P299" s="105" t="s">
        <v>596</v>
      </c>
      <c r="Q299" s="106" t="s">
        <v>393</v>
      </c>
      <c r="R299" s="112" t="s">
        <v>453</v>
      </c>
      <c r="S299" s="101" t="s">
        <v>451</v>
      </c>
    </row>
    <row r="300" spans="2:19" ht="48.75" hidden="1" customHeight="1" x14ac:dyDescent="0.25">
      <c r="B300" s="110" t="str">
        <f t="shared" si="9"/>
        <v xml:space="preserve"> -  -  - </v>
      </c>
      <c r="C300" s="110"/>
      <c r="D300" s="110"/>
      <c r="E300" s="110"/>
      <c r="F300" s="110"/>
      <c r="G300" s="109" t="s">
        <v>494</v>
      </c>
      <c r="H300" s="107"/>
      <c r="I300" s="108"/>
      <c r="J300" s="107"/>
      <c r="K300" s="108"/>
      <c r="L300" s="107"/>
      <c r="M300" s="108"/>
      <c r="N300" s="104" t="s">
        <v>449</v>
      </c>
      <c r="O300" s="121"/>
      <c r="P300" s="105" t="s">
        <v>596</v>
      </c>
      <c r="Q300" s="106" t="s">
        <v>505</v>
      </c>
      <c r="R300" s="112"/>
      <c r="S300" s="101" t="s">
        <v>451</v>
      </c>
    </row>
    <row r="301" spans="2:19" ht="48.75" customHeight="1" x14ac:dyDescent="0.25">
      <c r="B301" s="110" t="str">
        <f t="shared" si="9"/>
        <v>S2 - 1 - A - R</v>
      </c>
      <c r="C301" s="112" t="s">
        <v>473</v>
      </c>
      <c r="D301" s="112">
        <v>1</v>
      </c>
      <c r="E301" s="112" t="s">
        <v>452</v>
      </c>
      <c r="F301" s="112" t="s">
        <v>817</v>
      </c>
      <c r="G301" s="109" t="s">
        <v>179</v>
      </c>
      <c r="H301" s="107"/>
      <c r="I301" s="108"/>
      <c r="J301" s="107"/>
      <c r="K301" s="108"/>
      <c r="L301" s="107"/>
      <c r="M301" s="108"/>
      <c r="N301" s="104" t="s">
        <v>454</v>
      </c>
      <c r="O301" s="128"/>
      <c r="P301" s="105" t="s">
        <v>596</v>
      </c>
      <c r="Q301" s="106" t="s">
        <v>394</v>
      </c>
      <c r="R301" s="112" t="s">
        <v>456</v>
      </c>
      <c r="S301" s="101" t="s">
        <v>451</v>
      </c>
    </row>
    <row r="302" spans="2:19" ht="48.75" hidden="1" customHeight="1" x14ac:dyDescent="0.25">
      <c r="B302" s="110" t="str">
        <f t="shared" ref="B302:B333" si="10">CONCATENATE(C302," - ",D302," - ",E302," - ",F302)</f>
        <v>S3 - 3 - A - L</v>
      </c>
      <c r="C302" s="112" t="s">
        <v>476</v>
      </c>
      <c r="D302" s="112">
        <v>3</v>
      </c>
      <c r="E302" s="112" t="s">
        <v>452</v>
      </c>
      <c r="F302" s="112" t="s">
        <v>819</v>
      </c>
      <c r="G302" s="109" t="s">
        <v>752</v>
      </c>
      <c r="H302" s="107"/>
      <c r="I302" s="108"/>
      <c r="J302" s="107"/>
      <c r="K302" s="108"/>
      <c r="L302" s="107"/>
      <c r="M302" s="108"/>
      <c r="N302" s="104" t="s">
        <v>454</v>
      </c>
      <c r="O302" s="128"/>
      <c r="P302" s="105" t="s">
        <v>596</v>
      </c>
      <c r="Q302" s="106" t="s">
        <v>794</v>
      </c>
      <c r="R302" s="112"/>
      <c r="S302" s="101" t="s">
        <v>451</v>
      </c>
    </row>
    <row r="303" spans="2:19" ht="48.75" customHeight="1" x14ac:dyDescent="0.25">
      <c r="B303" s="110" t="str">
        <f t="shared" si="10"/>
        <v>PS2 -  - M - L</v>
      </c>
      <c r="C303" s="112" t="s">
        <v>480</v>
      </c>
      <c r="D303" s="112"/>
      <c r="E303" s="112" t="s">
        <v>818</v>
      </c>
      <c r="F303" s="112" t="s">
        <v>819</v>
      </c>
      <c r="G303" s="109" t="s">
        <v>753</v>
      </c>
      <c r="H303" s="107"/>
      <c r="I303" s="108"/>
      <c r="J303" s="107"/>
      <c r="K303" s="108"/>
      <c r="L303" s="107"/>
      <c r="M303" s="108"/>
      <c r="N303" s="104" t="s">
        <v>604</v>
      </c>
      <c r="O303" s="121"/>
      <c r="P303" s="105" t="s">
        <v>597</v>
      </c>
      <c r="Q303" s="106" t="s">
        <v>795</v>
      </c>
      <c r="R303" s="112" t="s">
        <v>457</v>
      </c>
      <c r="S303" s="101" t="s">
        <v>451</v>
      </c>
    </row>
    <row r="304" spans="2:19" ht="48.75" hidden="1" customHeight="1" x14ac:dyDescent="0.25">
      <c r="B304" s="110" t="str">
        <f t="shared" si="10"/>
        <v>PS3 -  - M - R</v>
      </c>
      <c r="C304" s="112" t="s">
        <v>482</v>
      </c>
      <c r="D304" s="112"/>
      <c r="E304" s="112" t="s">
        <v>818</v>
      </c>
      <c r="F304" s="112" t="s">
        <v>817</v>
      </c>
      <c r="G304" s="109" t="s">
        <v>180</v>
      </c>
      <c r="H304" s="107"/>
      <c r="I304" s="108"/>
      <c r="J304" s="107"/>
      <c r="K304" s="108"/>
      <c r="L304" s="107"/>
      <c r="M304" s="108"/>
      <c r="N304" s="104" t="s">
        <v>449</v>
      </c>
      <c r="O304" s="121"/>
      <c r="P304" s="105" t="s">
        <v>596</v>
      </c>
      <c r="Q304" s="106" t="s">
        <v>395</v>
      </c>
      <c r="R304" s="112"/>
      <c r="S304" s="101" t="s">
        <v>451</v>
      </c>
    </row>
    <row r="305" spans="2:19" ht="48.75" hidden="1" customHeight="1" x14ac:dyDescent="0.25">
      <c r="B305" s="110" t="str">
        <f t="shared" si="10"/>
        <v xml:space="preserve"> -  -  - </v>
      </c>
      <c r="C305" s="110"/>
      <c r="D305" s="110"/>
      <c r="E305" s="110"/>
      <c r="F305" s="110"/>
      <c r="G305" s="109" t="s">
        <v>181</v>
      </c>
      <c r="H305" s="107"/>
      <c r="I305" s="108"/>
      <c r="J305" s="107"/>
      <c r="K305" s="108"/>
      <c r="L305" s="107"/>
      <c r="M305" s="108"/>
      <c r="N305" s="104" t="s">
        <v>449</v>
      </c>
      <c r="O305" s="121"/>
      <c r="P305" s="105" t="s">
        <v>596</v>
      </c>
      <c r="Q305" s="106" t="s">
        <v>396</v>
      </c>
      <c r="R305" s="112"/>
      <c r="S305" s="101" t="s">
        <v>451</v>
      </c>
    </row>
    <row r="306" spans="2:19" ht="48.75" customHeight="1" x14ac:dyDescent="0.25">
      <c r="B306" s="110" t="str">
        <f t="shared" si="10"/>
        <v>PS2 -  - M - L</v>
      </c>
      <c r="C306" s="112" t="s">
        <v>480</v>
      </c>
      <c r="D306" s="112"/>
      <c r="E306" s="112" t="s">
        <v>818</v>
      </c>
      <c r="F306" s="112" t="s">
        <v>819</v>
      </c>
      <c r="G306" s="109" t="s">
        <v>554</v>
      </c>
      <c r="H306" s="107"/>
      <c r="I306" s="108"/>
      <c r="J306" s="107"/>
      <c r="K306" s="108"/>
      <c r="L306" s="107"/>
      <c r="M306" s="108"/>
      <c r="N306" s="104" t="s">
        <v>604</v>
      </c>
      <c r="O306" s="121"/>
      <c r="P306" s="105" t="s">
        <v>597</v>
      </c>
      <c r="Q306" s="106" t="s">
        <v>506</v>
      </c>
      <c r="R306" s="112" t="s">
        <v>450</v>
      </c>
      <c r="S306" s="101" t="s">
        <v>451</v>
      </c>
    </row>
    <row r="307" spans="2:19" ht="48.75" customHeight="1" x14ac:dyDescent="0.25">
      <c r="B307" s="110" t="str">
        <f t="shared" si="10"/>
        <v>S3 - 2 - A - R</v>
      </c>
      <c r="C307" s="112" t="s">
        <v>476</v>
      </c>
      <c r="D307" s="112">
        <v>2</v>
      </c>
      <c r="E307" s="112" t="s">
        <v>452</v>
      </c>
      <c r="F307" s="112" t="s">
        <v>817</v>
      </c>
      <c r="G307" s="109" t="s">
        <v>182</v>
      </c>
      <c r="H307" s="107"/>
      <c r="I307" s="108"/>
      <c r="J307" s="107"/>
      <c r="K307" s="108"/>
      <c r="L307" s="107"/>
      <c r="M307" s="108"/>
      <c r="N307" s="104" t="s">
        <v>449</v>
      </c>
      <c r="O307" s="121"/>
      <c r="P307" s="105" t="s">
        <v>596</v>
      </c>
      <c r="Q307" s="106" t="s">
        <v>397</v>
      </c>
      <c r="R307" s="112" t="s">
        <v>456</v>
      </c>
      <c r="S307" s="101" t="s">
        <v>451</v>
      </c>
    </row>
    <row r="308" spans="2:19" ht="48.75" hidden="1" customHeight="1" x14ac:dyDescent="0.25">
      <c r="B308" s="110" t="str">
        <f t="shared" si="10"/>
        <v xml:space="preserve"> -  -  - </v>
      </c>
      <c r="C308" s="110"/>
      <c r="D308" s="110"/>
      <c r="E308" s="110"/>
      <c r="F308" s="110"/>
      <c r="G308" s="109" t="s">
        <v>183</v>
      </c>
      <c r="H308" s="107"/>
      <c r="I308" s="108"/>
      <c r="J308" s="107"/>
      <c r="K308" s="108"/>
      <c r="L308" s="107"/>
      <c r="M308" s="108"/>
      <c r="N308" s="104" t="s">
        <v>449</v>
      </c>
      <c r="O308" s="121"/>
      <c r="P308" s="105" t="s">
        <v>596</v>
      </c>
      <c r="Q308" s="106" t="s">
        <v>398</v>
      </c>
      <c r="R308" s="112"/>
      <c r="S308" s="101" t="s">
        <v>451</v>
      </c>
    </row>
    <row r="309" spans="2:19" ht="48.75" hidden="1" customHeight="1" x14ac:dyDescent="0.25">
      <c r="B309" s="110" t="str">
        <f t="shared" si="10"/>
        <v>S2 - 1 - A - R</v>
      </c>
      <c r="C309" s="112" t="s">
        <v>473</v>
      </c>
      <c r="D309" s="112">
        <v>1</v>
      </c>
      <c r="E309" s="112" t="s">
        <v>452</v>
      </c>
      <c r="F309" s="112" t="s">
        <v>817</v>
      </c>
      <c r="G309" s="109" t="s">
        <v>662</v>
      </c>
      <c r="H309" s="107"/>
      <c r="I309" s="108"/>
      <c r="J309" s="107"/>
      <c r="K309" s="108"/>
      <c r="L309" s="107"/>
      <c r="M309" s="108"/>
      <c r="N309" s="104" t="s">
        <v>454</v>
      </c>
      <c r="O309" s="128"/>
      <c r="P309" s="105" t="s">
        <v>596</v>
      </c>
      <c r="Q309" s="106" t="s">
        <v>399</v>
      </c>
      <c r="R309" s="112"/>
      <c r="S309" s="101" t="s">
        <v>451</v>
      </c>
    </row>
    <row r="310" spans="2:19" ht="48.75" customHeight="1" x14ac:dyDescent="0.25">
      <c r="B310" s="110" t="str">
        <f t="shared" si="10"/>
        <v>S2 - 2 - V - L</v>
      </c>
      <c r="C310" s="112" t="s">
        <v>473</v>
      </c>
      <c r="D310" s="112">
        <v>2</v>
      </c>
      <c r="E310" s="112" t="s">
        <v>816</v>
      </c>
      <c r="F310" s="112" t="s">
        <v>819</v>
      </c>
      <c r="G310" s="109" t="s">
        <v>663</v>
      </c>
      <c r="H310" s="107"/>
      <c r="I310" s="108"/>
      <c r="J310" s="107"/>
      <c r="K310" s="108"/>
      <c r="L310" s="107"/>
      <c r="M310" s="108"/>
      <c r="N310" s="104" t="s">
        <v>455</v>
      </c>
      <c r="O310" s="128"/>
      <c r="P310" s="105" t="s">
        <v>596</v>
      </c>
      <c r="Q310" s="106" t="s">
        <v>400</v>
      </c>
      <c r="R310" s="112" t="s">
        <v>456</v>
      </c>
      <c r="S310" s="101" t="s">
        <v>451</v>
      </c>
    </row>
    <row r="311" spans="2:19" ht="48.75" customHeight="1" x14ac:dyDescent="0.25">
      <c r="B311" s="110" t="str">
        <f>CONCATENATE(C312," - ",D311," - ",E311," - ",F311)</f>
        <v>S2 - 2 - A - R</v>
      </c>
      <c r="C311" s="112" t="s">
        <v>473</v>
      </c>
      <c r="D311" s="112">
        <v>2</v>
      </c>
      <c r="E311" s="112" t="s">
        <v>452</v>
      </c>
      <c r="F311" s="112" t="s">
        <v>817</v>
      </c>
      <c r="G311" s="109" t="s">
        <v>664</v>
      </c>
      <c r="H311" s="107"/>
      <c r="I311" s="108"/>
      <c r="J311" s="107"/>
      <c r="K311" s="108"/>
      <c r="L311" s="107"/>
      <c r="M311" s="108"/>
      <c r="N311" s="104" t="s">
        <v>454</v>
      </c>
      <c r="O311" s="128"/>
      <c r="P311" s="105" t="s">
        <v>596</v>
      </c>
      <c r="Q311" s="106" t="s">
        <v>401</v>
      </c>
      <c r="R311" s="112" t="s">
        <v>456</v>
      </c>
      <c r="S311" s="101" t="s">
        <v>451</v>
      </c>
    </row>
    <row r="312" spans="2:19" ht="48.75" customHeight="1" x14ac:dyDescent="0.25">
      <c r="B312" s="110" t="str">
        <f t="shared" ref="B312:B351" si="11">CONCATENATE(C312," - ",D312," - ",E312," - ",F312)</f>
        <v>S2 - 1 - A - L</v>
      </c>
      <c r="C312" s="112" t="s">
        <v>473</v>
      </c>
      <c r="D312" s="112">
        <v>1</v>
      </c>
      <c r="E312" s="112" t="s">
        <v>452</v>
      </c>
      <c r="F312" s="112" t="s">
        <v>819</v>
      </c>
      <c r="G312" s="109" t="s">
        <v>184</v>
      </c>
      <c r="H312" s="107"/>
      <c r="I312" s="108"/>
      <c r="J312" s="107"/>
      <c r="K312" s="108"/>
      <c r="L312" s="107"/>
      <c r="M312" s="108"/>
      <c r="N312" s="104" t="s">
        <v>454</v>
      </c>
      <c r="O312" s="121"/>
      <c r="P312" s="105" t="s">
        <v>596</v>
      </c>
      <c r="Q312" s="106" t="s">
        <v>402</v>
      </c>
      <c r="R312" s="112" t="s">
        <v>456</v>
      </c>
      <c r="S312" s="101" t="s">
        <v>451</v>
      </c>
    </row>
    <row r="313" spans="2:19" ht="48.75" customHeight="1" x14ac:dyDescent="0.25">
      <c r="B313" s="110" t="str">
        <f t="shared" si="11"/>
        <v>S2 - 2 - M - R</v>
      </c>
      <c r="C313" s="112" t="s">
        <v>473</v>
      </c>
      <c r="D313" s="112">
        <v>2</v>
      </c>
      <c r="E313" s="112" t="s">
        <v>818</v>
      </c>
      <c r="F313" s="112" t="s">
        <v>817</v>
      </c>
      <c r="G313" s="109" t="s">
        <v>665</v>
      </c>
      <c r="H313" s="107"/>
      <c r="I313" s="108"/>
      <c r="J313" s="107"/>
      <c r="K313" s="108"/>
      <c r="L313" s="107"/>
      <c r="M313" s="108"/>
      <c r="N313" s="104" t="s">
        <v>454</v>
      </c>
      <c r="O313" s="128"/>
      <c r="P313" s="105" t="s">
        <v>596</v>
      </c>
      <c r="Q313" s="106" t="s">
        <v>403</v>
      </c>
      <c r="R313" s="112" t="s">
        <v>456</v>
      </c>
      <c r="S313" s="101" t="s">
        <v>451</v>
      </c>
    </row>
    <row r="314" spans="2:19" ht="48.75" customHeight="1" x14ac:dyDescent="0.25">
      <c r="B314" s="110" t="str">
        <f t="shared" si="11"/>
        <v>S2 - 2 - A - R</v>
      </c>
      <c r="C314" s="112" t="s">
        <v>473</v>
      </c>
      <c r="D314" s="112">
        <v>2</v>
      </c>
      <c r="E314" s="112" t="s">
        <v>452</v>
      </c>
      <c r="F314" s="112" t="s">
        <v>817</v>
      </c>
      <c r="G314" s="109" t="s">
        <v>666</v>
      </c>
      <c r="H314" s="107"/>
      <c r="I314" s="108"/>
      <c r="J314" s="107"/>
      <c r="K314" s="108"/>
      <c r="L314" s="107"/>
      <c r="M314" s="108"/>
      <c r="N314" s="104" t="s">
        <v>454</v>
      </c>
      <c r="O314" s="128"/>
      <c r="P314" s="105" t="s">
        <v>596</v>
      </c>
      <c r="Q314" s="106" t="s">
        <v>404</v>
      </c>
      <c r="R314" s="112" t="s">
        <v>456</v>
      </c>
      <c r="S314" s="101" t="s">
        <v>451</v>
      </c>
    </row>
    <row r="315" spans="2:19" ht="48.75" hidden="1" customHeight="1" x14ac:dyDescent="0.25">
      <c r="B315" s="110" t="str">
        <f t="shared" si="11"/>
        <v xml:space="preserve"> -  -  - </v>
      </c>
      <c r="C315" s="110"/>
      <c r="D315" s="110"/>
      <c r="E315" s="110"/>
      <c r="F315" s="110"/>
      <c r="G315" s="109" t="s">
        <v>185</v>
      </c>
      <c r="H315" s="107"/>
      <c r="I315" s="108"/>
      <c r="J315" s="107"/>
      <c r="K315" s="108"/>
      <c r="L315" s="107"/>
      <c r="M315" s="108"/>
      <c r="N315" s="104" t="s">
        <v>449</v>
      </c>
      <c r="O315" s="121"/>
      <c r="P315" s="105" t="s">
        <v>596</v>
      </c>
      <c r="Q315" s="106" t="s">
        <v>405</v>
      </c>
      <c r="R315" s="112"/>
      <c r="S315" s="101" t="s">
        <v>451</v>
      </c>
    </row>
    <row r="316" spans="2:19" ht="48.75" customHeight="1" x14ac:dyDescent="0.25">
      <c r="B316" s="110" t="str">
        <f t="shared" si="11"/>
        <v>PS1 -  - V - R</v>
      </c>
      <c r="C316" s="112" t="s">
        <v>478</v>
      </c>
      <c r="D316" s="112"/>
      <c r="E316" s="112" t="s">
        <v>816</v>
      </c>
      <c r="F316" s="112" t="s">
        <v>817</v>
      </c>
      <c r="G316" s="109" t="s">
        <v>186</v>
      </c>
      <c r="H316" s="107"/>
      <c r="I316" s="108"/>
      <c r="J316" s="107"/>
      <c r="K316" s="108"/>
      <c r="L316" s="107"/>
      <c r="M316" s="108"/>
      <c r="N316" s="104" t="s">
        <v>449</v>
      </c>
      <c r="O316" s="128"/>
      <c r="P316" s="105" t="s">
        <v>596</v>
      </c>
      <c r="Q316" s="106" t="s">
        <v>406</v>
      </c>
      <c r="R316" s="112" t="s">
        <v>456</v>
      </c>
      <c r="S316" s="101" t="s">
        <v>451</v>
      </c>
    </row>
    <row r="317" spans="2:19" ht="48.75" hidden="1" customHeight="1" x14ac:dyDescent="0.25">
      <c r="B317" s="110" t="str">
        <f t="shared" si="11"/>
        <v>PS6 -  - M - R</v>
      </c>
      <c r="C317" s="112" t="s">
        <v>485</v>
      </c>
      <c r="D317" s="112"/>
      <c r="E317" s="112" t="s">
        <v>818</v>
      </c>
      <c r="F317" s="112" t="s">
        <v>817</v>
      </c>
      <c r="G317" s="109" t="s">
        <v>667</v>
      </c>
      <c r="H317" s="107"/>
      <c r="I317" s="108"/>
      <c r="J317" s="107"/>
      <c r="K317" s="108"/>
      <c r="L317" s="107"/>
      <c r="M317" s="108"/>
      <c r="N317" s="104" t="s">
        <v>449</v>
      </c>
      <c r="O317" s="128" t="s">
        <v>802</v>
      </c>
      <c r="P317" s="105" t="s">
        <v>596</v>
      </c>
      <c r="Q317" s="106" t="s">
        <v>407</v>
      </c>
      <c r="R317" s="112"/>
      <c r="S317" s="101" t="s">
        <v>451</v>
      </c>
    </row>
    <row r="318" spans="2:19" ht="48.75" hidden="1" customHeight="1" x14ac:dyDescent="0.25">
      <c r="B318" s="110" t="str">
        <f t="shared" si="11"/>
        <v xml:space="preserve"> -  -  - </v>
      </c>
      <c r="C318" s="110"/>
      <c r="D318" s="110"/>
      <c r="E318" s="110"/>
      <c r="F318" s="110"/>
      <c r="G318" s="109" t="s">
        <v>754</v>
      </c>
      <c r="H318" s="107"/>
      <c r="I318" s="108"/>
      <c r="J318" s="107"/>
      <c r="K318" s="108"/>
      <c r="L318" s="107"/>
      <c r="M318" s="108"/>
      <c r="N318" s="104" t="s">
        <v>449</v>
      </c>
      <c r="O318" s="121" t="s">
        <v>802</v>
      </c>
      <c r="P318" s="105" t="s">
        <v>596</v>
      </c>
      <c r="Q318" s="106" t="s">
        <v>796</v>
      </c>
      <c r="R318" s="112"/>
      <c r="S318" s="101" t="s">
        <v>458</v>
      </c>
    </row>
    <row r="319" spans="2:19" ht="48.75" hidden="1" customHeight="1" x14ac:dyDescent="0.25">
      <c r="B319" s="110" t="str">
        <f t="shared" si="11"/>
        <v xml:space="preserve"> -  -  - </v>
      </c>
      <c r="C319" s="110"/>
      <c r="D319" s="110"/>
      <c r="E319" s="110"/>
      <c r="F319" s="110"/>
      <c r="G319" s="109" t="s">
        <v>755</v>
      </c>
      <c r="H319" s="107"/>
      <c r="I319" s="108"/>
      <c r="J319" s="107"/>
      <c r="K319" s="108"/>
      <c r="L319" s="107"/>
      <c r="M319" s="108"/>
      <c r="N319" s="104" t="s">
        <v>449</v>
      </c>
      <c r="O319" s="121" t="s">
        <v>802</v>
      </c>
      <c r="P319" s="105" t="s">
        <v>596</v>
      </c>
      <c r="Q319" s="106" t="s">
        <v>797</v>
      </c>
      <c r="R319" s="112"/>
      <c r="S319" s="101" t="s">
        <v>458</v>
      </c>
    </row>
    <row r="320" spans="2:19" ht="48.75" hidden="1" customHeight="1" x14ac:dyDescent="0.25">
      <c r="B320" s="110" t="str">
        <f t="shared" si="11"/>
        <v>PS6 -  - A - R</v>
      </c>
      <c r="C320" s="112" t="s">
        <v>485</v>
      </c>
      <c r="D320" s="112"/>
      <c r="E320" s="112" t="s">
        <v>452</v>
      </c>
      <c r="F320" s="112" t="s">
        <v>817</v>
      </c>
      <c r="G320" s="109" t="s">
        <v>668</v>
      </c>
      <c r="H320" s="107"/>
      <c r="I320" s="108"/>
      <c r="J320" s="107"/>
      <c r="K320" s="108"/>
      <c r="L320" s="107"/>
      <c r="M320" s="108"/>
      <c r="N320" s="104" t="s">
        <v>449</v>
      </c>
      <c r="O320" s="128" t="s">
        <v>802</v>
      </c>
      <c r="P320" s="105" t="s">
        <v>596</v>
      </c>
      <c r="Q320" s="106" t="s">
        <v>408</v>
      </c>
      <c r="R320" s="112"/>
      <c r="S320" s="101" t="s">
        <v>451</v>
      </c>
    </row>
    <row r="321" spans="2:19" ht="48.75" hidden="1" customHeight="1" x14ac:dyDescent="0.25">
      <c r="B321" s="110" t="str">
        <f t="shared" si="11"/>
        <v xml:space="preserve">B -  -  - </v>
      </c>
      <c r="C321" s="112" t="s">
        <v>454</v>
      </c>
      <c r="D321" s="112"/>
      <c r="E321" s="112"/>
      <c r="F321" s="112"/>
      <c r="G321" s="109" t="s">
        <v>187</v>
      </c>
      <c r="H321" s="107"/>
      <c r="I321" s="108"/>
      <c r="J321" s="107"/>
      <c r="K321" s="108"/>
      <c r="L321" s="107"/>
      <c r="M321" s="108"/>
      <c r="N321" s="104" t="s">
        <v>454</v>
      </c>
      <c r="O321" s="128"/>
      <c r="P321" s="105" t="s">
        <v>596</v>
      </c>
      <c r="Q321" s="106" t="s">
        <v>409</v>
      </c>
      <c r="R321" s="112"/>
      <c r="S321" s="101" t="s">
        <v>451</v>
      </c>
    </row>
    <row r="322" spans="2:19" ht="48.75" customHeight="1" x14ac:dyDescent="0.25">
      <c r="B322" s="110" t="str">
        <f t="shared" si="11"/>
        <v>PS3 -  - V - R</v>
      </c>
      <c r="C322" s="111" t="s">
        <v>482</v>
      </c>
      <c r="D322" s="111"/>
      <c r="E322" s="111" t="s">
        <v>816</v>
      </c>
      <c r="F322" s="111" t="s">
        <v>817</v>
      </c>
      <c r="G322" s="109" t="s">
        <v>188</v>
      </c>
      <c r="H322" s="107"/>
      <c r="I322" s="108"/>
      <c r="J322" s="107"/>
      <c r="K322" s="108"/>
      <c r="L322" s="107"/>
      <c r="M322" s="108"/>
      <c r="N322" s="104" t="s">
        <v>452</v>
      </c>
      <c r="O322" s="128"/>
      <c r="P322" s="105" t="s">
        <v>596</v>
      </c>
      <c r="Q322" s="106" t="s">
        <v>410</v>
      </c>
      <c r="R322" s="112" t="s">
        <v>456</v>
      </c>
      <c r="S322" s="101" t="s">
        <v>451</v>
      </c>
    </row>
    <row r="323" spans="2:19" ht="48.75" hidden="1" customHeight="1" x14ac:dyDescent="0.25">
      <c r="B323" s="110" t="str">
        <f t="shared" si="11"/>
        <v>PS3 -  - A - R</v>
      </c>
      <c r="C323" s="111" t="s">
        <v>482</v>
      </c>
      <c r="D323" s="111"/>
      <c r="E323" s="111" t="s">
        <v>452</v>
      </c>
      <c r="F323" s="111" t="s">
        <v>817</v>
      </c>
      <c r="G323" s="109" t="s">
        <v>189</v>
      </c>
      <c r="H323" s="107"/>
      <c r="I323" s="108"/>
      <c r="J323" s="107"/>
      <c r="K323" s="108"/>
      <c r="L323" s="107"/>
      <c r="M323" s="108"/>
      <c r="N323" s="104" t="s">
        <v>449</v>
      </c>
      <c r="O323" s="121"/>
      <c r="P323" s="105" t="s">
        <v>596</v>
      </c>
      <c r="Q323" s="106" t="s">
        <v>411</v>
      </c>
      <c r="R323" s="112"/>
      <c r="S323" s="101" t="s">
        <v>451</v>
      </c>
    </row>
    <row r="324" spans="2:19" ht="48.75" customHeight="1" x14ac:dyDescent="0.25">
      <c r="B324" s="110" t="str">
        <f t="shared" si="11"/>
        <v>PS1 -  - M - L</v>
      </c>
      <c r="C324" s="112" t="s">
        <v>478</v>
      </c>
      <c r="D324" s="112"/>
      <c r="E324" s="112" t="s">
        <v>818</v>
      </c>
      <c r="F324" s="112" t="s">
        <v>819</v>
      </c>
      <c r="G324" s="109" t="s">
        <v>669</v>
      </c>
      <c r="H324" s="107"/>
      <c r="I324" s="108"/>
      <c r="J324" s="107"/>
      <c r="K324" s="108"/>
      <c r="L324" s="107"/>
      <c r="M324" s="108"/>
      <c r="N324" s="104" t="s">
        <v>452</v>
      </c>
      <c r="O324" s="128"/>
      <c r="P324" s="105" t="s">
        <v>596</v>
      </c>
      <c r="Q324" s="106" t="s">
        <v>412</v>
      </c>
      <c r="R324" s="112" t="s">
        <v>456</v>
      </c>
      <c r="S324" s="101" t="s">
        <v>451</v>
      </c>
    </row>
    <row r="325" spans="2:19" ht="48.75" customHeight="1" x14ac:dyDescent="0.25">
      <c r="B325" s="110" t="str">
        <f t="shared" si="11"/>
        <v>PS1 -  - V - R</v>
      </c>
      <c r="C325" s="111" t="s">
        <v>478</v>
      </c>
      <c r="D325" s="111"/>
      <c r="E325" s="111" t="s">
        <v>816</v>
      </c>
      <c r="F325" s="111" t="s">
        <v>817</v>
      </c>
      <c r="G325" s="109" t="s">
        <v>555</v>
      </c>
      <c r="H325" s="107"/>
      <c r="I325" s="108"/>
      <c r="J325" s="107"/>
      <c r="K325" s="108"/>
      <c r="L325" s="107"/>
      <c r="M325" s="108"/>
      <c r="N325" s="104" t="s">
        <v>452</v>
      </c>
      <c r="O325" s="128"/>
      <c r="P325" s="105" t="s">
        <v>596</v>
      </c>
      <c r="Q325" s="106" t="s">
        <v>413</v>
      </c>
      <c r="R325" s="112" t="s">
        <v>456</v>
      </c>
      <c r="S325" s="101" t="s">
        <v>451</v>
      </c>
    </row>
    <row r="326" spans="2:19" ht="48.75" customHeight="1" x14ac:dyDescent="0.25">
      <c r="B326" s="110" t="str">
        <f t="shared" si="11"/>
        <v>B - 12 - V - L</v>
      </c>
      <c r="C326" s="111" t="s">
        <v>454</v>
      </c>
      <c r="D326" s="111">
        <v>12</v>
      </c>
      <c r="E326" s="111" t="s">
        <v>816</v>
      </c>
      <c r="F326" s="111" t="s">
        <v>819</v>
      </c>
      <c r="G326" s="109" t="s">
        <v>190</v>
      </c>
      <c r="H326" s="107"/>
      <c r="I326" s="108"/>
      <c r="J326" s="107"/>
      <c r="K326" s="108"/>
      <c r="L326" s="107"/>
      <c r="M326" s="108"/>
      <c r="N326" s="104" t="s">
        <v>454</v>
      </c>
      <c r="O326" s="128"/>
      <c r="P326" s="105" t="s">
        <v>596</v>
      </c>
      <c r="Q326" s="106" t="s">
        <v>414</v>
      </c>
      <c r="R326" s="112" t="s">
        <v>456</v>
      </c>
      <c r="S326" s="101" t="s">
        <v>451</v>
      </c>
    </row>
    <row r="327" spans="2:19" ht="48.75" hidden="1" customHeight="1" x14ac:dyDescent="0.25">
      <c r="B327" s="110" t="str">
        <f t="shared" si="11"/>
        <v>PS3 -  - M - R</v>
      </c>
      <c r="C327" s="112" t="s">
        <v>482</v>
      </c>
      <c r="D327" s="112"/>
      <c r="E327" s="112" t="s">
        <v>818</v>
      </c>
      <c r="F327" s="112" t="s">
        <v>817</v>
      </c>
      <c r="G327" s="109" t="s">
        <v>191</v>
      </c>
      <c r="H327" s="107"/>
      <c r="I327" s="108"/>
      <c r="J327" s="107"/>
      <c r="K327" s="108"/>
      <c r="L327" s="107"/>
      <c r="M327" s="108"/>
      <c r="N327" s="104" t="s">
        <v>452</v>
      </c>
      <c r="O327" s="128"/>
      <c r="P327" s="105" t="s">
        <v>596</v>
      </c>
      <c r="Q327" s="106" t="s">
        <v>415</v>
      </c>
      <c r="R327" s="112"/>
      <c r="S327" s="101" t="s">
        <v>451</v>
      </c>
    </row>
    <row r="328" spans="2:19" ht="48.75" hidden="1" customHeight="1" x14ac:dyDescent="0.25">
      <c r="B328" s="110" t="str">
        <f t="shared" si="11"/>
        <v>PS2 -  - M - L</v>
      </c>
      <c r="C328" s="112" t="s">
        <v>480</v>
      </c>
      <c r="D328" s="112"/>
      <c r="E328" s="112" t="s">
        <v>818</v>
      </c>
      <c r="F328" s="112" t="s">
        <v>819</v>
      </c>
      <c r="G328" s="109" t="s">
        <v>192</v>
      </c>
      <c r="H328" s="107"/>
      <c r="I328" s="108"/>
      <c r="J328" s="107"/>
      <c r="K328" s="108"/>
      <c r="L328" s="107"/>
      <c r="M328" s="108"/>
      <c r="N328" s="104" t="s">
        <v>604</v>
      </c>
      <c r="O328" s="121" t="s">
        <v>802</v>
      </c>
      <c r="P328" s="105" t="s">
        <v>597</v>
      </c>
      <c r="Q328" s="106" t="s">
        <v>416</v>
      </c>
      <c r="R328" s="112"/>
      <c r="S328" s="101" t="s">
        <v>451</v>
      </c>
    </row>
    <row r="329" spans="2:19" ht="48.75" customHeight="1" x14ac:dyDescent="0.25">
      <c r="B329" s="110" t="str">
        <f t="shared" si="11"/>
        <v>PS2 -  - M - L</v>
      </c>
      <c r="C329" s="112" t="s">
        <v>480</v>
      </c>
      <c r="D329" s="112"/>
      <c r="E329" s="112" t="s">
        <v>818</v>
      </c>
      <c r="F329" s="112" t="s">
        <v>819</v>
      </c>
      <c r="G329" s="109" t="s">
        <v>193</v>
      </c>
      <c r="H329" s="107"/>
      <c r="I329" s="108"/>
      <c r="J329" s="107"/>
      <c r="K329" s="108"/>
      <c r="L329" s="107"/>
      <c r="M329" s="108"/>
      <c r="N329" s="104" t="s">
        <v>604</v>
      </c>
      <c r="O329" s="121" t="s">
        <v>802</v>
      </c>
      <c r="P329" s="105" t="s">
        <v>597</v>
      </c>
      <c r="Q329" s="106" t="s">
        <v>417</v>
      </c>
      <c r="R329" s="112" t="s">
        <v>457</v>
      </c>
      <c r="S329" s="101" t="s">
        <v>451</v>
      </c>
    </row>
    <row r="330" spans="2:19" ht="48.75" customHeight="1" x14ac:dyDescent="0.25">
      <c r="B330" s="110" t="str">
        <f t="shared" si="11"/>
        <v>PS1 -  - V - L</v>
      </c>
      <c r="C330" s="111" t="s">
        <v>478</v>
      </c>
      <c r="D330" s="111"/>
      <c r="E330" s="111" t="s">
        <v>816</v>
      </c>
      <c r="F330" s="111" t="s">
        <v>819</v>
      </c>
      <c r="G330" s="109" t="s">
        <v>194</v>
      </c>
      <c r="H330" s="107"/>
      <c r="I330" s="108"/>
      <c r="J330" s="107"/>
      <c r="K330" s="108"/>
      <c r="L330" s="107"/>
      <c r="M330" s="108"/>
      <c r="N330" s="104" t="s">
        <v>452</v>
      </c>
      <c r="O330" s="128"/>
      <c r="P330" s="105" t="s">
        <v>596</v>
      </c>
      <c r="Q330" s="106" t="s">
        <v>418</v>
      </c>
      <c r="R330" s="112" t="s">
        <v>456</v>
      </c>
      <c r="S330" s="101" t="s">
        <v>451</v>
      </c>
    </row>
    <row r="331" spans="2:19" ht="48.75" hidden="1" customHeight="1" x14ac:dyDescent="0.25">
      <c r="B331" s="110" t="str">
        <f t="shared" si="11"/>
        <v>PS3 -  - M - R</v>
      </c>
      <c r="C331" s="112" t="s">
        <v>482</v>
      </c>
      <c r="D331" s="112"/>
      <c r="E331" s="112" t="s">
        <v>818</v>
      </c>
      <c r="F331" s="112" t="s">
        <v>817</v>
      </c>
      <c r="G331" s="109" t="s">
        <v>556</v>
      </c>
      <c r="H331" s="107"/>
      <c r="I331" s="108"/>
      <c r="J331" s="107"/>
      <c r="K331" s="108"/>
      <c r="L331" s="107"/>
      <c r="M331" s="108"/>
      <c r="N331" s="104" t="s">
        <v>455</v>
      </c>
      <c r="O331" s="121" t="s">
        <v>802</v>
      </c>
      <c r="P331" s="105" t="s">
        <v>596</v>
      </c>
      <c r="Q331" s="106" t="s">
        <v>592</v>
      </c>
      <c r="R331" s="112"/>
      <c r="S331" s="101" t="s">
        <v>451</v>
      </c>
    </row>
    <row r="332" spans="2:19" ht="48.75" hidden="1" customHeight="1" x14ac:dyDescent="0.25">
      <c r="B332" s="110" t="str">
        <f t="shared" si="11"/>
        <v>PS3 -  - V - L</v>
      </c>
      <c r="C332" s="112" t="s">
        <v>482</v>
      </c>
      <c r="D332" s="112"/>
      <c r="E332" s="112" t="s">
        <v>816</v>
      </c>
      <c r="F332" s="112" t="s">
        <v>819</v>
      </c>
      <c r="G332" s="109" t="s">
        <v>557</v>
      </c>
      <c r="H332" s="107"/>
      <c r="I332" s="108"/>
      <c r="J332" s="107"/>
      <c r="K332" s="108"/>
      <c r="L332" s="107"/>
      <c r="M332" s="108"/>
      <c r="N332" s="104" t="s">
        <v>455</v>
      </c>
      <c r="O332" s="121" t="s">
        <v>802</v>
      </c>
      <c r="P332" s="105" t="s">
        <v>596</v>
      </c>
      <c r="Q332" s="106" t="s">
        <v>593</v>
      </c>
      <c r="R332" s="112"/>
      <c r="S332" s="101" t="s">
        <v>451</v>
      </c>
    </row>
    <row r="333" spans="2:19" ht="48.75" customHeight="1" x14ac:dyDescent="0.25">
      <c r="B333" s="110" t="str">
        <f t="shared" si="11"/>
        <v>S3 - 2 - M - R</v>
      </c>
      <c r="C333" s="112" t="s">
        <v>476</v>
      </c>
      <c r="D333" s="112">
        <v>2</v>
      </c>
      <c r="E333" s="112" t="s">
        <v>818</v>
      </c>
      <c r="F333" s="112" t="s">
        <v>817</v>
      </c>
      <c r="G333" s="109" t="s">
        <v>490</v>
      </c>
      <c r="H333" s="107"/>
      <c r="I333" s="108"/>
      <c r="J333" s="107"/>
      <c r="K333" s="108"/>
      <c r="L333" s="107"/>
      <c r="M333" s="108"/>
      <c r="N333" s="104" t="s">
        <v>449</v>
      </c>
      <c r="O333" s="128"/>
      <c r="P333" s="105" t="s">
        <v>596</v>
      </c>
      <c r="Q333" s="106" t="s">
        <v>507</v>
      </c>
      <c r="R333" s="112" t="s">
        <v>456</v>
      </c>
      <c r="S333" s="101" t="s">
        <v>451</v>
      </c>
    </row>
    <row r="334" spans="2:19" ht="48.75" customHeight="1" x14ac:dyDescent="0.25">
      <c r="B334" s="110" t="str">
        <f t="shared" si="11"/>
        <v>PS3 -  - V - L</v>
      </c>
      <c r="C334" s="112" t="s">
        <v>482</v>
      </c>
      <c r="D334" s="112"/>
      <c r="E334" s="112" t="s">
        <v>816</v>
      </c>
      <c r="F334" s="112" t="s">
        <v>819</v>
      </c>
      <c r="G334" s="109" t="s">
        <v>195</v>
      </c>
      <c r="H334" s="107"/>
      <c r="I334" s="108"/>
      <c r="J334" s="107"/>
      <c r="K334" s="108"/>
      <c r="L334" s="107"/>
      <c r="M334" s="108"/>
      <c r="N334" s="104" t="s">
        <v>455</v>
      </c>
      <c r="O334" s="128"/>
      <c r="P334" s="105" t="s">
        <v>596</v>
      </c>
      <c r="Q334" s="106" t="s">
        <v>419</v>
      </c>
      <c r="R334" s="112" t="s">
        <v>456</v>
      </c>
      <c r="S334" s="101" t="s">
        <v>451</v>
      </c>
    </row>
    <row r="335" spans="2:19" ht="48.75" hidden="1" customHeight="1" x14ac:dyDescent="0.25">
      <c r="B335" s="110" t="str">
        <f t="shared" si="11"/>
        <v xml:space="preserve"> -  -  - </v>
      </c>
      <c r="C335" s="110"/>
      <c r="D335" s="110"/>
      <c r="E335" s="110"/>
      <c r="F335" s="110"/>
      <c r="G335" s="109" t="s">
        <v>756</v>
      </c>
      <c r="H335" s="107"/>
      <c r="I335" s="108"/>
      <c r="J335" s="107"/>
      <c r="K335" s="108"/>
      <c r="L335" s="107"/>
      <c r="M335" s="108"/>
      <c r="N335" s="104" t="s">
        <v>459</v>
      </c>
      <c r="O335" s="121"/>
      <c r="P335" s="105" t="s">
        <v>596</v>
      </c>
      <c r="Q335" s="106" t="s">
        <v>798</v>
      </c>
      <c r="R335" s="112"/>
      <c r="S335" s="101" t="s">
        <v>451</v>
      </c>
    </row>
    <row r="336" spans="2:19" ht="48.75" customHeight="1" x14ac:dyDescent="0.25">
      <c r="B336" s="110" t="str">
        <f t="shared" si="11"/>
        <v>PS1 -  - A - L</v>
      </c>
      <c r="C336" s="112" t="s">
        <v>478</v>
      </c>
      <c r="D336" s="112"/>
      <c r="E336" s="112" t="s">
        <v>452</v>
      </c>
      <c r="F336" s="112" t="s">
        <v>819</v>
      </c>
      <c r="G336" s="109" t="s">
        <v>757</v>
      </c>
      <c r="H336" s="107"/>
      <c r="I336" s="108"/>
      <c r="J336" s="107"/>
      <c r="K336" s="108"/>
      <c r="L336" s="107"/>
      <c r="M336" s="108"/>
      <c r="N336" s="104" t="s">
        <v>449</v>
      </c>
      <c r="O336" s="128"/>
      <c r="P336" s="105" t="s">
        <v>596</v>
      </c>
      <c r="Q336" s="106" t="s">
        <v>420</v>
      </c>
      <c r="R336" s="112" t="s">
        <v>456</v>
      </c>
      <c r="S336" s="101" t="s">
        <v>451</v>
      </c>
    </row>
    <row r="337" spans="2:19" ht="48.75" customHeight="1" x14ac:dyDescent="0.25">
      <c r="B337" s="110" t="str">
        <f t="shared" si="11"/>
        <v>B - 9 - A - R</v>
      </c>
      <c r="C337" s="112" t="s">
        <v>454</v>
      </c>
      <c r="D337" s="112">
        <v>9</v>
      </c>
      <c r="E337" s="112" t="s">
        <v>452</v>
      </c>
      <c r="F337" s="112" t="s">
        <v>817</v>
      </c>
      <c r="G337" s="109" t="s">
        <v>196</v>
      </c>
      <c r="H337" s="107"/>
      <c r="I337" s="108"/>
      <c r="J337" s="107"/>
      <c r="K337" s="108"/>
      <c r="L337" s="107"/>
      <c r="M337" s="108"/>
      <c r="N337" s="104" t="s">
        <v>449</v>
      </c>
      <c r="O337" s="128"/>
      <c r="P337" s="105" t="s">
        <v>596</v>
      </c>
      <c r="Q337" s="106" t="s">
        <v>421</v>
      </c>
      <c r="R337" s="112" t="s">
        <v>456</v>
      </c>
      <c r="S337" s="101" t="s">
        <v>451</v>
      </c>
    </row>
    <row r="338" spans="2:19" ht="48.75" customHeight="1" x14ac:dyDescent="0.25">
      <c r="B338" s="110" t="str">
        <f t="shared" si="11"/>
        <v>B - 13 - A - L</v>
      </c>
      <c r="C338" s="111" t="s">
        <v>454</v>
      </c>
      <c r="D338" s="111">
        <v>13</v>
      </c>
      <c r="E338" s="111" t="s">
        <v>452</v>
      </c>
      <c r="F338" s="111" t="s">
        <v>819</v>
      </c>
      <c r="G338" s="109" t="s">
        <v>758</v>
      </c>
      <c r="H338" s="107"/>
      <c r="I338" s="108"/>
      <c r="J338" s="107"/>
      <c r="K338" s="108"/>
      <c r="L338" s="107"/>
      <c r="M338" s="108"/>
      <c r="N338" s="104" t="s">
        <v>454</v>
      </c>
      <c r="O338" s="128"/>
      <c r="P338" s="105" t="s">
        <v>596</v>
      </c>
      <c r="Q338" s="106" t="s">
        <v>422</v>
      </c>
      <c r="R338" s="112" t="s">
        <v>456</v>
      </c>
      <c r="S338" s="101" t="s">
        <v>451</v>
      </c>
    </row>
    <row r="339" spans="2:19" ht="48.75" hidden="1" customHeight="1" x14ac:dyDescent="0.25">
      <c r="B339" s="110" t="str">
        <f t="shared" si="11"/>
        <v xml:space="preserve"> -  -  - </v>
      </c>
      <c r="C339" s="110"/>
      <c r="D339" s="110"/>
      <c r="E339" s="110"/>
      <c r="F339" s="110"/>
      <c r="G339" s="109" t="s">
        <v>759</v>
      </c>
      <c r="H339" s="107"/>
      <c r="I339" s="108"/>
      <c r="J339" s="107"/>
      <c r="K339" s="108"/>
      <c r="L339" s="107"/>
      <c r="M339" s="108"/>
      <c r="N339" s="104" t="s">
        <v>454</v>
      </c>
      <c r="O339" s="121"/>
      <c r="P339" s="105" t="s">
        <v>596</v>
      </c>
      <c r="Q339" s="106" t="s">
        <v>799</v>
      </c>
      <c r="R339" s="112"/>
      <c r="S339" s="101" t="s">
        <v>451</v>
      </c>
    </row>
    <row r="340" spans="2:19" ht="48.75" hidden="1" customHeight="1" x14ac:dyDescent="0.25">
      <c r="B340" s="110" t="str">
        <f t="shared" si="11"/>
        <v>PS3 -  - A - R</v>
      </c>
      <c r="C340" s="112" t="s">
        <v>482</v>
      </c>
      <c r="D340" s="112"/>
      <c r="E340" s="112" t="s">
        <v>452</v>
      </c>
      <c r="F340" s="112" t="s">
        <v>817</v>
      </c>
      <c r="G340" s="109" t="s">
        <v>197</v>
      </c>
      <c r="H340" s="107"/>
      <c r="I340" s="108"/>
      <c r="J340" s="107"/>
      <c r="K340" s="108"/>
      <c r="L340" s="107"/>
      <c r="M340" s="108"/>
      <c r="N340" s="104" t="s">
        <v>449</v>
      </c>
      <c r="O340" s="121"/>
      <c r="P340" s="105" t="s">
        <v>596</v>
      </c>
      <c r="Q340" s="106" t="s">
        <v>423</v>
      </c>
      <c r="R340" s="112"/>
      <c r="S340" s="101" t="s">
        <v>451</v>
      </c>
    </row>
    <row r="341" spans="2:19" ht="48.75" hidden="1" customHeight="1" x14ac:dyDescent="0.25">
      <c r="B341" s="110" t="str">
        <f t="shared" si="11"/>
        <v xml:space="preserve"> -  -  - </v>
      </c>
      <c r="C341" s="112"/>
      <c r="D341" s="112"/>
      <c r="E341" s="112"/>
      <c r="F341" s="112"/>
      <c r="G341" s="109" t="s">
        <v>670</v>
      </c>
      <c r="H341" s="107"/>
      <c r="I341" s="108"/>
      <c r="J341" s="107"/>
      <c r="K341" s="108"/>
      <c r="L341" s="107"/>
      <c r="M341" s="108"/>
      <c r="N341" s="104" t="s">
        <v>462</v>
      </c>
      <c r="O341" s="121" t="s">
        <v>802</v>
      </c>
      <c r="P341" s="105" t="s">
        <v>597</v>
      </c>
      <c r="Q341" s="106" t="s">
        <v>424</v>
      </c>
      <c r="R341" s="112"/>
      <c r="S341" s="101" t="s">
        <v>451</v>
      </c>
    </row>
    <row r="342" spans="2:19" ht="48.75" customHeight="1" x14ac:dyDescent="0.25">
      <c r="B342" s="110" t="str">
        <f t="shared" si="11"/>
        <v>PS2 -  - M - L</v>
      </c>
      <c r="C342" s="112" t="s">
        <v>480</v>
      </c>
      <c r="D342" s="112"/>
      <c r="E342" s="112" t="s">
        <v>818</v>
      </c>
      <c r="F342" s="112" t="s">
        <v>819</v>
      </c>
      <c r="G342" s="109" t="s">
        <v>671</v>
      </c>
      <c r="H342" s="107"/>
      <c r="I342" s="108"/>
      <c r="J342" s="107"/>
      <c r="K342" s="108"/>
      <c r="L342" s="107"/>
      <c r="M342" s="108"/>
      <c r="N342" s="104" t="s">
        <v>462</v>
      </c>
      <c r="O342" s="121" t="s">
        <v>802</v>
      </c>
      <c r="P342" s="105" t="s">
        <v>597</v>
      </c>
      <c r="Q342" s="106" t="s">
        <v>425</v>
      </c>
      <c r="R342" s="112" t="s">
        <v>457</v>
      </c>
      <c r="S342" s="101" t="s">
        <v>451</v>
      </c>
    </row>
    <row r="343" spans="2:19" ht="48.75" hidden="1" customHeight="1" x14ac:dyDescent="0.25">
      <c r="B343" s="110" t="str">
        <f t="shared" si="11"/>
        <v>PS2 -  - V - L</v>
      </c>
      <c r="C343" s="112" t="s">
        <v>480</v>
      </c>
      <c r="D343" s="112"/>
      <c r="E343" s="112" t="s">
        <v>816</v>
      </c>
      <c r="F343" s="112" t="s">
        <v>819</v>
      </c>
      <c r="G343" s="109" t="s">
        <v>198</v>
      </c>
      <c r="H343" s="107"/>
      <c r="I343" s="108"/>
      <c r="J343" s="107"/>
      <c r="K343" s="108"/>
      <c r="L343" s="107"/>
      <c r="M343" s="108"/>
      <c r="N343" s="104" t="s">
        <v>463</v>
      </c>
      <c r="O343" s="121"/>
      <c r="P343" s="105" t="s">
        <v>596</v>
      </c>
      <c r="Q343" s="106" t="s">
        <v>426</v>
      </c>
      <c r="R343" s="112"/>
      <c r="S343" s="101" t="s">
        <v>451</v>
      </c>
    </row>
    <row r="344" spans="2:19" ht="48.75" hidden="1" customHeight="1" x14ac:dyDescent="0.25">
      <c r="B344" s="110" t="str">
        <f t="shared" si="11"/>
        <v xml:space="preserve"> -  -  - </v>
      </c>
      <c r="C344" s="110"/>
      <c r="D344" s="110"/>
      <c r="E344" s="110"/>
      <c r="F344" s="110"/>
      <c r="G344" s="109" t="s">
        <v>760</v>
      </c>
      <c r="H344" s="107"/>
      <c r="I344" s="108"/>
      <c r="J344" s="107"/>
      <c r="K344" s="108"/>
      <c r="L344" s="107"/>
      <c r="M344" s="108"/>
      <c r="N344" s="104" t="s">
        <v>604</v>
      </c>
      <c r="O344" s="121"/>
      <c r="P344" s="105" t="s">
        <v>596</v>
      </c>
      <c r="Q344" s="106" t="s">
        <v>426</v>
      </c>
      <c r="R344" s="112"/>
      <c r="S344" s="101" t="s">
        <v>451</v>
      </c>
    </row>
    <row r="345" spans="2:19" ht="48.75" customHeight="1" x14ac:dyDescent="0.25">
      <c r="B345" s="110" t="str">
        <f t="shared" si="11"/>
        <v>PS6 -  - A - R</v>
      </c>
      <c r="C345" s="112" t="s">
        <v>485</v>
      </c>
      <c r="D345" s="112"/>
      <c r="E345" s="112" t="s">
        <v>452</v>
      </c>
      <c r="F345" s="112" t="s">
        <v>817</v>
      </c>
      <c r="G345" s="109" t="s">
        <v>199</v>
      </c>
      <c r="H345" s="107"/>
      <c r="I345" s="108"/>
      <c r="J345" s="107"/>
      <c r="K345" s="108"/>
      <c r="L345" s="107"/>
      <c r="M345" s="108"/>
      <c r="N345" s="104" t="s">
        <v>449</v>
      </c>
      <c r="O345" s="128"/>
      <c r="P345" s="105" t="s">
        <v>596</v>
      </c>
      <c r="Q345" s="106" t="s">
        <v>427</v>
      </c>
      <c r="R345" s="112" t="s">
        <v>456</v>
      </c>
      <c r="S345" s="101" t="s">
        <v>451</v>
      </c>
    </row>
    <row r="346" spans="2:19" ht="48.75" customHeight="1" x14ac:dyDescent="0.25">
      <c r="B346" s="110" t="str">
        <f t="shared" si="11"/>
        <v>PS3 -  - A - R</v>
      </c>
      <c r="C346" s="112" t="s">
        <v>482</v>
      </c>
      <c r="D346" s="112"/>
      <c r="E346" s="112" t="s">
        <v>452</v>
      </c>
      <c r="F346" s="112" t="s">
        <v>817</v>
      </c>
      <c r="G346" s="109" t="s">
        <v>200</v>
      </c>
      <c r="H346" s="107"/>
      <c r="I346" s="108"/>
      <c r="J346" s="107"/>
      <c r="K346" s="108"/>
      <c r="L346" s="107"/>
      <c r="M346" s="108"/>
      <c r="N346" s="104" t="s">
        <v>452</v>
      </c>
      <c r="O346" s="128"/>
      <c r="P346" s="105" t="s">
        <v>596</v>
      </c>
      <c r="Q346" s="106" t="s">
        <v>428</v>
      </c>
      <c r="R346" s="112" t="s">
        <v>456</v>
      </c>
      <c r="S346" s="101" t="s">
        <v>451</v>
      </c>
    </row>
    <row r="347" spans="2:19" ht="48.75" customHeight="1" x14ac:dyDescent="0.25">
      <c r="B347" s="110" t="str">
        <f t="shared" si="11"/>
        <v>B - 5 - M - R</v>
      </c>
      <c r="C347" s="111" t="s">
        <v>454</v>
      </c>
      <c r="D347" s="111">
        <v>5</v>
      </c>
      <c r="E347" s="111" t="s">
        <v>818</v>
      </c>
      <c r="F347" s="111" t="s">
        <v>817</v>
      </c>
      <c r="G347" s="109" t="s">
        <v>672</v>
      </c>
      <c r="H347" s="107"/>
      <c r="I347" s="108"/>
      <c r="J347" s="107"/>
      <c r="K347" s="108"/>
      <c r="L347" s="107"/>
      <c r="M347" s="108"/>
      <c r="N347" s="104" t="s">
        <v>454</v>
      </c>
      <c r="O347" s="128"/>
      <c r="P347" s="105" t="s">
        <v>596</v>
      </c>
      <c r="Q347" s="106" t="s">
        <v>429</v>
      </c>
      <c r="R347" s="112" t="s">
        <v>461</v>
      </c>
      <c r="S347" s="101" t="s">
        <v>451</v>
      </c>
    </row>
    <row r="348" spans="2:19" ht="48.75" customHeight="1" x14ac:dyDescent="0.25">
      <c r="B348" s="110" t="str">
        <f t="shared" si="11"/>
        <v>PS5 -  - V - L</v>
      </c>
      <c r="C348" s="111" t="s">
        <v>484</v>
      </c>
      <c r="D348" s="111"/>
      <c r="E348" s="111" t="s">
        <v>816</v>
      </c>
      <c r="F348" s="111" t="s">
        <v>819</v>
      </c>
      <c r="G348" s="109" t="s">
        <v>558</v>
      </c>
      <c r="H348" s="107"/>
      <c r="I348" s="108"/>
      <c r="J348" s="107"/>
      <c r="K348" s="108"/>
      <c r="L348" s="107"/>
      <c r="M348" s="108"/>
      <c r="N348" s="104" t="s">
        <v>449</v>
      </c>
      <c r="O348" s="128"/>
      <c r="P348" s="105" t="s">
        <v>596</v>
      </c>
      <c r="Q348" s="106" t="s">
        <v>430</v>
      </c>
      <c r="R348" s="112" t="s">
        <v>456</v>
      </c>
      <c r="S348" s="101" t="s">
        <v>451</v>
      </c>
    </row>
    <row r="349" spans="2:19" ht="48.75" customHeight="1" x14ac:dyDescent="0.25">
      <c r="B349" s="110" t="str">
        <f t="shared" si="11"/>
        <v>PS2 -  - M - R</v>
      </c>
      <c r="C349" s="111" t="s">
        <v>480</v>
      </c>
      <c r="D349" s="111"/>
      <c r="E349" s="111" t="s">
        <v>818</v>
      </c>
      <c r="F349" s="111" t="s">
        <v>817</v>
      </c>
      <c r="G349" s="109" t="s">
        <v>559</v>
      </c>
      <c r="H349" s="107"/>
      <c r="I349" s="108"/>
      <c r="J349" s="107"/>
      <c r="K349" s="108"/>
      <c r="L349" s="107"/>
      <c r="M349" s="108"/>
      <c r="N349" s="104" t="s">
        <v>449</v>
      </c>
      <c r="O349" s="128"/>
      <c r="P349" s="105" t="s">
        <v>596</v>
      </c>
      <c r="Q349" s="106" t="s">
        <v>431</v>
      </c>
      <c r="R349" s="112" t="s">
        <v>456</v>
      </c>
      <c r="S349" s="101" t="s">
        <v>451</v>
      </c>
    </row>
    <row r="350" spans="2:19" ht="48.75" hidden="1" customHeight="1" x14ac:dyDescent="0.25">
      <c r="B350" s="110" t="str">
        <f t="shared" si="11"/>
        <v>PS7 -  - A - L</v>
      </c>
      <c r="C350" s="112" t="s">
        <v>686</v>
      </c>
      <c r="D350" s="112"/>
      <c r="E350" s="112" t="s">
        <v>452</v>
      </c>
      <c r="F350" s="112" t="s">
        <v>819</v>
      </c>
      <c r="G350" s="109" t="s">
        <v>201</v>
      </c>
      <c r="H350" s="107"/>
      <c r="I350" s="108"/>
      <c r="J350" s="107"/>
      <c r="K350" s="108"/>
      <c r="L350" s="107"/>
      <c r="M350" s="108"/>
      <c r="N350" s="104" t="s">
        <v>462</v>
      </c>
      <c r="O350" s="128"/>
      <c r="P350" s="105" t="s">
        <v>596</v>
      </c>
      <c r="Q350" s="106" t="s">
        <v>432</v>
      </c>
      <c r="R350" s="112"/>
      <c r="S350" s="101" t="s">
        <v>451</v>
      </c>
    </row>
    <row r="351" spans="2:19" ht="48.75" hidden="1" customHeight="1" x14ac:dyDescent="0.25">
      <c r="B351" s="110" t="str">
        <f t="shared" si="11"/>
        <v>PS5 -  - V - L</v>
      </c>
      <c r="C351" s="112" t="s">
        <v>484</v>
      </c>
      <c r="D351" s="112"/>
      <c r="E351" s="112" t="s">
        <v>816</v>
      </c>
      <c r="F351" s="112" t="s">
        <v>819</v>
      </c>
      <c r="G351" s="109" t="s">
        <v>433</v>
      </c>
      <c r="H351" s="107"/>
      <c r="I351" s="108"/>
      <c r="J351" s="107"/>
      <c r="K351" s="108"/>
      <c r="L351" s="107"/>
      <c r="M351" s="108"/>
      <c r="N351" s="104" t="s">
        <v>449</v>
      </c>
      <c r="O351" s="128"/>
      <c r="P351" s="105" t="s">
        <v>596</v>
      </c>
      <c r="Q351" s="106" t="s">
        <v>435</v>
      </c>
      <c r="R351" s="112"/>
      <c r="S351" s="101" t="s">
        <v>451</v>
      </c>
    </row>
    <row r="352" spans="2:19" ht="48.75" hidden="1" customHeight="1" x14ac:dyDescent="0.25">
      <c r="B352" s="110" t="str">
        <f t="shared" ref="B352:B353" si="12">CONCATENATE(C352," - ",D352," - ",E352," - ",F352)</f>
        <v xml:space="preserve"> -  -  - </v>
      </c>
      <c r="C352" s="110"/>
      <c r="D352" s="110"/>
      <c r="E352" s="110"/>
      <c r="F352" s="110"/>
      <c r="G352" s="109" t="s">
        <v>560</v>
      </c>
      <c r="H352" s="107"/>
      <c r="I352" s="108"/>
      <c r="J352" s="107"/>
      <c r="K352" s="108"/>
      <c r="L352" s="107"/>
      <c r="M352" s="108"/>
      <c r="N352" s="104" t="s">
        <v>449</v>
      </c>
      <c r="O352" s="121"/>
      <c r="P352" s="105" t="s">
        <v>596</v>
      </c>
      <c r="Q352" s="106" t="s">
        <v>594</v>
      </c>
      <c r="R352" s="112"/>
      <c r="S352" s="101" t="s">
        <v>451</v>
      </c>
    </row>
    <row r="353" spans="2:19" ht="48.75" hidden="1" customHeight="1" x14ac:dyDescent="0.25">
      <c r="B353" s="110" t="str">
        <f t="shared" si="12"/>
        <v xml:space="preserve"> -  -  - </v>
      </c>
      <c r="C353" s="110"/>
      <c r="D353" s="110"/>
      <c r="E353" s="110"/>
      <c r="F353" s="110"/>
      <c r="G353" s="109" t="s">
        <v>434</v>
      </c>
      <c r="H353" s="107"/>
      <c r="I353" s="108"/>
      <c r="J353" s="107"/>
      <c r="K353" s="108"/>
      <c r="L353" s="107"/>
      <c r="M353" s="108"/>
      <c r="N353" s="104" t="s">
        <v>455</v>
      </c>
      <c r="O353" s="121"/>
      <c r="P353" s="105" t="s">
        <v>596</v>
      </c>
      <c r="Q353" s="106" t="s">
        <v>436</v>
      </c>
      <c r="R353" s="112"/>
      <c r="S353" s="101" t="s">
        <v>451</v>
      </c>
    </row>
  </sheetData>
  <sheetProtection autoFilter="0"/>
  <autoFilter ref="B10:S353" xr:uid="{00000000-0001-0000-0300-000000000000}">
    <filterColumn colId="16">
      <customFilters>
        <customFilter operator="notEqual" val=" "/>
      </customFilters>
    </filterColumn>
    <sortState xmlns:xlrd2="http://schemas.microsoft.com/office/spreadsheetml/2017/richdata2" ref="B11:S351">
      <sortCondition ref="G10:G353"/>
    </sortState>
  </autoFilter>
  <mergeCells count="14">
    <mergeCell ref="H1:N1"/>
    <mergeCell ref="R1:S1"/>
    <mergeCell ref="P3:P5"/>
    <mergeCell ref="G9:S9"/>
    <mergeCell ref="H7:J7"/>
    <mergeCell ref="G3:G5"/>
    <mergeCell ref="G7:G8"/>
    <mergeCell ref="Q7:S7"/>
    <mergeCell ref="Q8:S8"/>
    <mergeCell ref="R3:S5"/>
    <mergeCell ref="K7:N7"/>
    <mergeCell ref="K8:N8"/>
    <mergeCell ref="H3:N5"/>
    <mergeCell ref="Q3:Q5"/>
  </mergeCells>
  <printOptions horizontalCentered="1"/>
  <pageMargins left="0" right="0" top="0.98425196850393704" bottom="0" header="0" footer="0"/>
  <pageSetup paperSize="9" scale="36" fitToHeight="0" orientation="landscape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DDCC71-B365-45E9-A542-1DACB2EE0C17}">
  <dimension ref="A1:C344"/>
  <sheetViews>
    <sheetView workbookViewId="0">
      <selection activeCell="F23" sqref="F23"/>
    </sheetView>
  </sheetViews>
  <sheetFormatPr defaultRowHeight="18.75" x14ac:dyDescent="0.3"/>
  <cols>
    <col min="1" max="1" width="62.28515625" bestFit="1" customWidth="1"/>
    <col min="2" max="2" width="46.5703125" bestFit="1" customWidth="1"/>
    <col min="3" max="3" width="5.85546875" style="130" customWidth="1"/>
  </cols>
  <sheetData>
    <row r="1" spans="1:3" x14ac:dyDescent="0.3">
      <c r="A1" s="131"/>
      <c r="B1" s="131"/>
      <c r="C1" s="117"/>
    </row>
    <row r="2" spans="1:3" x14ac:dyDescent="0.3">
      <c r="A2" s="131" t="str">
        <f>Voorraad_GANGBAAR!G11</f>
        <v>Aardbei ¦ 'Ananasaardbei'</v>
      </c>
      <c r="B2" s="131" t="str">
        <f>Voorraad_GANGBAAR!Q11</f>
        <v>Fragaria 'Weisse Ananas'</v>
      </c>
      <c r="C2" s="117">
        <f>Voorraad_GANGBAAR!I11</f>
        <v>0</v>
      </c>
    </row>
    <row r="3" spans="1:3" x14ac:dyDescent="0.3">
      <c r="A3" s="131" t="str">
        <f>Voorraad_GANGBAAR!G12</f>
        <v>Aardbei ¦ Bosaardbei ¦ 'Alexandria'</v>
      </c>
      <c r="B3" s="131" t="str">
        <f>Voorraad_GANGBAAR!Q12</f>
        <v>Fragaria vesca 'Alexandria'</v>
      </c>
      <c r="C3" s="117">
        <f>Voorraad_GANGBAAR!I12</f>
        <v>0</v>
      </c>
    </row>
    <row r="4" spans="1:3" x14ac:dyDescent="0.3">
      <c r="A4" s="131" t="str">
        <f>Voorraad_GANGBAAR!G13</f>
        <v>Aardbei ¦ Bosaardbei ¦ 'Grote'</v>
      </c>
      <c r="B4" s="131" t="str">
        <f>Voorraad_GANGBAAR!Q13</f>
        <v>Fragaria moschata</v>
      </c>
      <c r="C4" s="117">
        <f>Voorraad_GANGBAAR!I13</f>
        <v>0</v>
      </c>
    </row>
    <row r="5" spans="1:3" x14ac:dyDescent="0.3">
      <c r="A5" s="131" t="str">
        <f>Voorraad_GANGBAAR!G14</f>
        <v>Aardbei ¦ Bosaardbei ¦ 'Reine des Vallées'</v>
      </c>
      <c r="B5" s="131" t="str">
        <f>Voorraad_GANGBAAR!Q14</f>
        <v>Fragaria vesca 'Reine des Vallées'</v>
      </c>
      <c r="C5" s="117">
        <f>Voorraad_GANGBAAR!I14</f>
        <v>0</v>
      </c>
    </row>
    <row r="6" spans="1:3" x14ac:dyDescent="0.3">
      <c r="A6" s="131" t="str">
        <f>Voorraad_GANGBAAR!G15</f>
        <v>Aardbei ¦ Bosaardbei ¦ 'ROOD'</v>
      </c>
      <c r="B6" s="131" t="str">
        <f>Voorraad_GANGBAAR!Q15</f>
        <v>Fragaria vesca 'Tubby Red'</v>
      </c>
      <c r="C6" s="117">
        <f>Voorraad_GANGBAAR!I15</f>
        <v>0</v>
      </c>
    </row>
    <row r="7" spans="1:3" x14ac:dyDescent="0.3">
      <c r="A7" s="131" t="str">
        <f>Voorraad_GANGBAAR!G16</f>
        <v>Aardbei ¦ Bosaardbei ¦ 'vesca vesca'</v>
      </c>
      <c r="B7" s="131" t="str">
        <f>Voorraad_GANGBAAR!Q16</f>
        <v>Fragaria 'vesca vesca'</v>
      </c>
      <c r="C7" s="117">
        <f>Voorraad_GANGBAAR!I16</f>
        <v>0</v>
      </c>
    </row>
    <row r="8" spans="1:3" x14ac:dyDescent="0.3">
      <c r="A8" s="131" t="str">
        <f>Voorraad_GANGBAAR!G17</f>
        <v>Aardbei ¦ Bosaardbei ¦ 'WIT'</v>
      </c>
      <c r="B8" s="131" t="str">
        <f>Voorraad_GANGBAAR!Q17</f>
        <v>Fragaria vesca 'Tubby White'</v>
      </c>
      <c r="C8" s="117">
        <f>Voorraad_GANGBAAR!I17</f>
        <v>0</v>
      </c>
    </row>
    <row r="9" spans="1:3" x14ac:dyDescent="0.3">
      <c r="A9" s="131" t="str">
        <f>Voorraad_GANGBAAR!G18</f>
        <v>Aardbei ¦ 'Charlotte' ¦ DOORDRAGER</v>
      </c>
      <c r="B9" s="131" t="str">
        <f>Voorraad_GANGBAAR!Q18</f>
        <v>Fragaria × ananassa 'Charlotte'</v>
      </c>
      <c r="C9" s="117">
        <f>Voorraad_GANGBAAR!I18</f>
        <v>0</v>
      </c>
    </row>
    <row r="10" spans="1:3" x14ac:dyDescent="0.3">
      <c r="A10" s="131" t="str">
        <f>Voorraad_GANGBAAR!G19</f>
        <v>Aardbei ¦ 'Framboosaardbei'</v>
      </c>
      <c r="B10" s="131" t="str">
        <f>Voorraad_GANGBAAR!Q19</f>
        <v>Fragaria × ananassa 'Mieze Schindler'</v>
      </c>
      <c r="C10" s="117">
        <f>Voorraad_GANGBAAR!I19</f>
        <v>0</v>
      </c>
    </row>
    <row r="11" spans="1:3" x14ac:dyDescent="0.3">
      <c r="A11" s="131" t="str">
        <f>Voorraad_GANGBAAR!G20</f>
        <v>Aardbei ¦ 'Kersaardbei'</v>
      </c>
      <c r="B11" s="131" t="str">
        <f>Voorraad_GANGBAAR!Q20</f>
        <v>Fragaria x ananassa 'CherryBerry®'</v>
      </c>
      <c r="C11" s="117">
        <f>Voorraad_GANGBAAR!I20</f>
        <v>0</v>
      </c>
    </row>
    <row r="12" spans="1:3" x14ac:dyDescent="0.3">
      <c r="A12" s="131" t="str">
        <f>Voorraad_GANGBAAR!G21</f>
        <v>Aardbei ¦ 'Mara des Bois' ¦ DOORDRAGER</v>
      </c>
      <c r="B12" s="131" t="str">
        <f>Voorraad_GANGBAAR!Q21</f>
        <v>Fragaria × ananassa 'Mara des Bois'</v>
      </c>
      <c r="C12" s="117">
        <f>Voorraad_GANGBAAR!I21</f>
        <v>0</v>
      </c>
    </row>
    <row r="13" spans="1:3" x14ac:dyDescent="0.3">
      <c r="A13" s="131" t="str">
        <f>Voorraad_GANGBAAR!G22</f>
        <v>Aardbei ¦ 'Mariguette' ¦ DOORDRAGER</v>
      </c>
      <c r="B13" s="131" t="str">
        <f>Voorraad_GANGBAAR!Q22</f>
        <v>Fragaria × ananassa 'Mariguette'</v>
      </c>
      <c r="C13" s="117">
        <f>Voorraad_GANGBAAR!I22</f>
        <v>0</v>
      </c>
    </row>
    <row r="14" spans="1:3" x14ac:dyDescent="0.3">
      <c r="A14" s="131" t="str">
        <f>Voorraad_GANGBAAR!G23</f>
        <v>Aardbei ¦ 'Pink Marathon' ¦ DOORDRAGER ¦ 'ROZE BLOEM'</v>
      </c>
      <c r="B14" s="131" t="str">
        <f>Voorraad_GANGBAAR!Q23</f>
        <v>Fragaria × ananassa 'Pink Marathon'</v>
      </c>
      <c r="C14" s="117">
        <f>Voorraad_GANGBAAR!I23</f>
        <v>0</v>
      </c>
    </row>
    <row r="15" spans="1:3" x14ac:dyDescent="0.3">
      <c r="A15" s="131" t="str">
        <f>Voorraad_GANGBAAR!G24</f>
        <v>Aardbei ¦ 'Sweet Marathon' ¦ DOORDRAGER ¦ 'WITTE BLOEM'</v>
      </c>
      <c r="B15" s="131" t="str">
        <f>Voorraad_GANGBAAR!Q24</f>
        <v>Fragaria × ananassa 'Sweet Marathon'</v>
      </c>
      <c r="C15" s="117">
        <f>Voorraad_GANGBAAR!I24</f>
        <v>0</v>
      </c>
    </row>
    <row r="16" spans="1:3" x14ac:dyDescent="0.3">
      <c r="A16" s="131" t="str">
        <f>Voorraad_GANGBAAR!G25</f>
        <v>Aardpeer ¦ 'ROZE'</v>
      </c>
      <c r="B16" s="131" t="str">
        <f>Voorraad_GANGBAAR!Q25</f>
        <v>Helianthus tuberosus 'Pink'</v>
      </c>
      <c r="C16" s="117">
        <f>Voorraad_GANGBAAR!I25</f>
        <v>0</v>
      </c>
    </row>
    <row r="17" spans="1:3" x14ac:dyDescent="0.3">
      <c r="A17" s="131" t="str">
        <f>Voorraad_GANGBAAR!G26</f>
        <v>Aardpeer ¦ 'WIT'</v>
      </c>
      <c r="B17" s="131" t="str">
        <f>Voorraad_GANGBAAR!Q26</f>
        <v>Helianthus tuberosus 'White'</v>
      </c>
      <c r="C17" s="117">
        <f>Voorraad_GANGBAAR!I26</f>
        <v>0</v>
      </c>
    </row>
    <row r="18" spans="1:3" x14ac:dyDescent="0.3">
      <c r="A18" s="131" t="str">
        <f>Voorraad_GANGBAAR!G27</f>
        <v>Agrimonie  'Gewone'</v>
      </c>
      <c r="B18" s="131" t="str">
        <f>Voorraad_GANGBAAR!Q27</f>
        <v>Agrimonia eupatoria</v>
      </c>
      <c r="C18" s="117">
        <f>Voorraad_GANGBAAR!I27</f>
        <v>0</v>
      </c>
    </row>
    <row r="19" spans="1:3" x14ac:dyDescent="0.3">
      <c r="A19" s="131" t="str">
        <f>Voorraad_GANGBAAR!G28</f>
        <v>Alsem</v>
      </c>
      <c r="B19" s="131" t="str">
        <f>Voorraad_GANGBAAR!Q28</f>
        <v>Artemisia absinthium</v>
      </c>
      <c r="C19" s="117">
        <f>Voorraad_GANGBAAR!I28</f>
        <v>0</v>
      </c>
    </row>
    <row r="20" spans="1:3" x14ac:dyDescent="0.3">
      <c r="A20" s="131" t="str">
        <f>Voorraad_GANGBAAR!G29</f>
        <v>Amarant 'Rood/Paars'</v>
      </c>
      <c r="B20" s="131" t="str">
        <f>Voorraad_GANGBAAR!Q29</f>
        <v>Amaranthus 'Purple/Red'</v>
      </c>
      <c r="C20" s="117">
        <f>Voorraad_GANGBAAR!I29</f>
        <v>0</v>
      </c>
    </row>
    <row r="21" spans="1:3" x14ac:dyDescent="0.3">
      <c r="A21" s="131" t="str">
        <f>Voorraad_GANGBAAR!G30</f>
        <v>Amerikaanse look ¦ 'Indianenlook'</v>
      </c>
      <c r="B21" s="131" t="str">
        <f>Voorraad_GANGBAAR!Q30</f>
        <v>Allium cernuum</v>
      </c>
      <c r="C21" s="117">
        <f>Voorraad_GANGBAAR!I30</f>
        <v>0</v>
      </c>
    </row>
    <row r="22" spans="1:3" x14ac:dyDescent="0.3">
      <c r="A22" s="131" t="str">
        <f>Voorraad_GANGBAAR!G31</f>
        <v>Amerikaanse look ¦ 'Indianenlook' ¦ 'WIT'</v>
      </c>
      <c r="B22" s="131" t="str">
        <f>Voorraad_GANGBAAR!Q31</f>
        <v>Allium cernuum 'Alba'</v>
      </c>
      <c r="C22" s="117">
        <f>Voorraad_GANGBAAR!I31</f>
        <v>0</v>
      </c>
    </row>
    <row r="23" spans="1:3" x14ac:dyDescent="0.3">
      <c r="A23" s="131" t="str">
        <f>Voorraad_GANGBAAR!G32</f>
        <v>Ananaskers ¦ 'Goudbes'</v>
      </c>
      <c r="B23" s="131" t="str">
        <f>Voorraad_GANGBAAR!Q32</f>
        <v>Physalis peruviana</v>
      </c>
      <c r="C23" s="117">
        <f>Voorraad_GANGBAAR!I32</f>
        <v>0</v>
      </c>
    </row>
    <row r="24" spans="1:3" x14ac:dyDescent="0.3">
      <c r="A24" s="131" t="str">
        <f>Voorraad_GANGBAAR!G33</f>
        <v>Anjer ¦ 'Arctic Fire'</v>
      </c>
      <c r="B24" s="131" t="str">
        <f>Voorraad_GANGBAAR!Q33</f>
        <v>Dianthus Arctic Fire</v>
      </c>
      <c r="C24" s="117">
        <f>Voorraad_GANGBAAR!I33</f>
        <v>0</v>
      </c>
    </row>
    <row r="25" spans="1:3" x14ac:dyDescent="0.3">
      <c r="A25" s="131" t="str">
        <f>Voorraad_GANGBAAR!G34</f>
        <v>Anjer ¦ 'Raspberry Parfait'</v>
      </c>
      <c r="B25" s="131" t="str">
        <f>Voorraad_GANGBAAR!Q34</f>
        <v>Dianthus Chinensis 'Raspberry Parfait' </v>
      </c>
      <c r="C25" s="117">
        <f>Voorraad_GANGBAAR!I34</f>
        <v>0</v>
      </c>
    </row>
    <row r="26" spans="1:3" x14ac:dyDescent="0.3">
      <c r="A26" s="131" t="str">
        <f>Voorraad_GANGBAAR!G35</f>
        <v>Anjer ¦ 'Strawberry Parfait'</v>
      </c>
      <c r="B26" s="131" t="str">
        <f>Voorraad_GANGBAAR!Q35</f>
        <v>Dianthus Chinensis 'Strawberry Parfait' </v>
      </c>
      <c r="C26" s="117">
        <f>Voorraad_GANGBAAR!I35</f>
        <v>0</v>
      </c>
    </row>
    <row r="27" spans="1:3" x14ac:dyDescent="0.3">
      <c r="A27" s="131" t="str">
        <f>Voorraad_GANGBAAR!G36</f>
        <v>Artisjok</v>
      </c>
      <c r="B27" s="131" t="str">
        <f>Voorraad_GANGBAAR!Q36</f>
        <v>Cynara scolymus</v>
      </c>
      <c r="C27" s="117">
        <f>Voorraad_GANGBAAR!I36</f>
        <v>0</v>
      </c>
    </row>
    <row r="28" spans="1:3" x14ac:dyDescent="0.3">
      <c r="A28" s="131" t="str">
        <f>Voorraad_GANGBAAR!G37</f>
        <v>Asperge</v>
      </c>
      <c r="B28" s="131" t="str">
        <f>Voorraad_GANGBAAR!Q37</f>
        <v>Asparagus officinalis</v>
      </c>
      <c r="C28" s="117">
        <f>Voorraad_GANGBAAR!I37</f>
        <v>0</v>
      </c>
    </row>
    <row r="29" spans="1:3" x14ac:dyDescent="0.3">
      <c r="A29" s="131" t="str">
        <f>Voorraad_GANGBAAR!G38</f>
        <v>Asperge ¦ 'Wilde'</v>
      </c>
      <c r="B29" s="131" t="str">
        <f>Voorraad_GANGBAAR!Q38</f>
        <v>Asparagus acutifolius</v>
      </c>
      <c r="C29" s="117">
        <f>Voorraad_GANGBAAR!I38</f>
        <v>0</v>
      </c>
    </row>
    <row r="30" spans="1:3" x14ac:dyDescent="0.3">
      <c r="A30" s="131" t="str">
        <f>Voorraad_GANGBAAR!G39</f>
        <v>Balsemwormkruid</v>
      </c>
      <c r="B30" s="131" t="str">
        <f>Voorraad_GANGBAAR!Q39</f>
        <v>Tanacetum balsamita</v>
      </c>
      <c r="C30" s="117">
        <f>Voorraad_GANGBAAR!I39</f>
        <v>0</v>
      </c>
    </row>
    <row r="31" spans="1:3" x14ac:dyDescent="0.3">
      <c r="A31" s="131" t="str">
        <f>Voorraad_GANGBAAR!G40</f>
        <v>Basilicum ¦ 'Citroen'</v>
      </c>
      <c r="B31" s="131" t="str">
        <f>Voorraad_GANGBAAR!Q40</f>
        <v>Ocimum basilicum 'Citriodorum'</v>
      </c>
      <c r="C31" s="117">
        <f>Voorraad_GANGBAAR!I40</f>
        <v>0</v>
      </c>
    </row>
    <row r="32" spans="1:3" x14ac:dyDescent="0.3">
      <c r="A32" s="131" t="str">
        <f>Voorraad_GANGBAAR!G41</f>
        <v>Basilicum ¦ 'Fijnbladig' ¦ 'Pistou' ¦ 'GROEN'</v>
      </c>
      <c r="B32" s="131" t="str">
        <f>Voorraad_GANGBAAR!Q41</f>
        <v>Ocimum basilicum 'Pistou' 'Green'</v>
      </c>
      <c r="C32" s="117">
        <f>Voorraad_GANGBAAR!I41</f>
        <v>0</v>
      </c>
    </row>
    <row r="33" spans="1:3" x14ac:dyDescent="0.3">
      <c r="A33" s="131" t="str">
        <f>Voorraad_GANGBAAR!G42</f>
        <v>Basilicum ¦ 'Fijnbladig' ¦ 'Pistou' ¦ 'ROOD'</v>
      </c>
      <c r="B33" s="131" t="str">
        <f>Voorraad_GANGBAAR!Q42</f>
        <v>Ocimum basilicum 'Pistou' 'Red'</v>
      </c>
      <c r="C33" s="117">
        <f>Voorraad_GANGBAAR!I42</f>
        <v>0</v>
      </c>
    </row>
    <row r="34" spans="1:3" x14ac:dyDescent="0.3">
      <c r="A34" s="131" t="str">
        <f>Voorraad_GANGBAAR!G43</f>
        <v xml:space="preserve">Basilicum ¦ 'GROEN' ¦ 'Genovese' </v>
      </c>
      <c r="B34" s="131" t="str">
        <f>Voorraad_GANGBAAR!Q43</f>
        <v>Ocimum basilicum 'Sweet'</v>
      </c>
      <c r="C34" s="117">
        <f>Voorraad_GANGBAAR!I43</f>
        <v>0</v>
      </c>
    </row>
    <row r="35" spans="1:3" x14ac:dyDescent="0.3">
      <c r="A35" s="131" t="str">
        <f>Voorraad_GANGBAAR!G44</f>
        <v>Basilicum ¦ 'Magic Mountain'® ¦ 'African Blue'</v>
      </c>
      <c r="B35" s="131" t="str">
        <f>Voorraad_GANGBAAR!Q44</f>
        <v>Ocimum basilicum 'Magic Mountain'</v>
      </c>
      <c r="C35" s="117">
        <f>Voorraad_GANGBAAR!I44</f>
        <v>0</v>
      </c>
    </row>
    <row r="36" spans="1:3" x14ac:dyDescent="0.3">
      <c r="A36" s="131" t="str">
        <f>Voorraad_GANGBAAR!G45</f>
        <v>Basilicum ¦ 'Magic White'®</v>
      </c>
      <c r="B36" s="131" t="str">
        <f>Voorraad_GANGBAAR!Q45</f>
        <v>Ocimum basilicum 'Magic White'</v>
      </c>
      <c r="C36" s="117">
        <f>Voorraad_GANGBAAR!I45</f>
        <v>0</v>
      </c>
    </row>
    <row r="37" spans="1:3" x14ac:dyDescent="0.3">
      <c r="A37" s="131" t="str">
        <f>Voorraad_GANGBAAR!G46</f>
        <v>Basilicum ¦ 'Pesto Perpetuo'®</v>
      </c>
      <c r="B37" s="131" t="str">
        <f>Voorraad_GANGBAAR!Q46</f>
        <v>Ocimum basilicum 'Pesto Perpetuo'</v>
      </c>
      <c r="C37" s="117">
        <f>Voorraad_GANGBAAR!I46</f>
        <v>0</v>
      </c>
    </row>
    <row r="38" spans="1:3" x14ac:dyDescent="0.3">
      <c r="A38" s="131" t="str">
        <f>Voorraad_GANGBAAR!G47</f>
        <v>Basilicum ¦ 'ROOD'</v>
      </c>
      <c r="B38" s="131" t="str">
        <f>Voorraad_GANGBAAR!Q47</f>
        <v>Ocimum basilicum 'Purpurascens' Chianti</v>
      </c>
      <c r="C38" s="117">
        <f>Voorraad_GANGBAAR!I47</f>
        <v>0</v>
      </c>
    </row>
    <row r="39" spans="1:3" x14ac:dyDescent="0.3">
      <c r="A39" s="131" t="str">
        <f>Voorraad_GANGBAAR!G48</f>
        <v>Basilicum ¦ 'Thaise' ¦ 'Siam Queen'</v>
      </c>
      <c r="B39" s="131" t="str">
        <f>Voorraad_GANGBAAR!Q48</f>
        <v>Ocimum basilicum 'Siam Queen'</v>
      </c>
      <c r="C39" s="117">
        <f>Voorraad_GANGBAAR!I48</f>
        <v>0</v>
      </c>
    </row>
    <row r="40" spans="1:3" x14ac:dyDescent="0.3">
      <c r="A40" s="131" t="str">
        <f>Voorraad_GANGBAAR!G49</f>
        <v>Bergamot</v>
      </c>
      <c r="B40" s="131" t="str">
        <f>Voorraad_GANGBAAR!Q49</f>
        <v>Monarda didyma</v>
      </c>
      <c r="C40" s="117">
        <f>Voorraad_GANGBAAR!I49</f>
        <v>0</v>
      </c>
    </row>
    <row r="41" spans="1:3" x14ac:dyDescent="0.3">
      <c r="A41" s="131" t="str">
        <f>Voorraad_GANGBAAR!G50</f>
        <v>Berglook</v>
      </c>
      <c r="B41" s="131" t="str">
        <f>Voorraad_GANGBAAR!Q50</f>
        <v>Allium carinatum ssp. pulchellum</v>
      </c>
      <c r="C41" s="117">
        <f>Voorraad_GANGBAAR!I50</f>
        <v>0</v>
      </c>
    </row>
    <row r="42" spans="1:3" x14ac:dyDescent="0.3">
      <c r="A42" s="131" t="str">
        <f>Voorraad_GANGBAAR!G51</f>
        <v>Berglook ¦ 'WIT'</v>
      </c>
      <c r="B42" s="131" t="str">
        <f>Voorraad_GANGBAAR!Q51</f>
        <v>Allium carinatum ssp. pulchellum ‘Album’</v>
      </c>
      <c r="C42" s="117">
        <f>Voorraad_GANGBAAR!I51</f>
        <v>0</v>
      </c>
    </row>
    <row r="43" spans="1:3" x14ac:dyDescent="0.3">
      <c r="A43" s="131" t="str">
        <f>Voorraad_GANGBAAR!G52</f>
        <v>Bieslook ¦ 'Chinese Bieslook' ¦ 'Snijknoflook'</v>
      </c>
      <c r="B43" s="131" t="str">
        <f>Voorraad_GANGBAAR!Q52</f>
        <v>Allium tuberosum</v>
      </c>
      <c r="C43" s="117">
        <f>Voorraad_GANGBAAR!I52</f>
        <v>0</v>
      </c>
    </row>
    <row r="44" spans="1:3" x14ac:dyDescent="0.3">
      <c r="A44" s="131" t="str">
        <f>Voorraad_GANGBAAR!G53</f>
        <v>Bieslook ¦ 'Gewone Bieslook' ¦ 'Fijne bieslook'</v>
      </c>
      <c r="B44" s="131" t="str">
        <f>Voorraad_GANGBAAR!Q53</f>
        <v>Allium schoenoprasum</v>
      </c>
      <c r="C44" s="117">
        <f>Voorraad_GANGBAAR!I53</f>
        <v>0</v>
      </c>
    </row>
    <row r="45" spans="1:3" x14ac:dyDescent="0.3">
      <c r="A45" s="131" t="str">
        <f>Voorraad_GANGBAAR!G54</f>
        <v>Bieslook ¦ 'Grove Bieslook' ¦ 'Welsh ui'</v>
      </c>
      <c r="B45" s="131" t="str">
        <f>Voorraad_GANGBAAR!Q54</f>
        <v>Allium fistulosum</v>
      </c>
      <c r="C45" s="117">
        <f>Voorraad_GANGBAAR!I54</f>
        <v>0</v>
      </c>
    </row>
    <row r="46" spans="1:3" x14ac:dyDescent="0.3">
      <c r="A46" s="131" t="str">
        <f>Voorraad_GANGBAAR!G55</f>
        <v>Bijvoet</v>
      </c>
      <c r="B46" s="131" t="str">
        <f>Voorraad_GANGBAAR!Q55</f>
        <v>Artemisia vulgaris</v>
      </c>
      <c r="C46" s="117">
        <f>Voorraad_GANGBAAR!I55</f>
        <v>0</v>
      </c>
    </row>
    <row r="47" spans="1:3" x14ac:dyDescent="0.3">
      <c r="A47" s="131" t="str">
        <f>Voorraad_GANGBAAR!G56</f>
        <v>Boerenwormkruid</v>
      </c>
      <c r="B47" s="131" t="str">
        <f>Voorraad_GANGBAAR!Q56</f>
        <v>Tanacetum vulgare</v>
      </c>
      <c r="C47" s="117">
        <f>Voorraad_GANGBAAR!I56</f>
        <v>0</v>
      </c>
    </row>
    <row r="48" spans="1:3" x14ac:dyDescent="0.3">
      <c r="A48" s="131" t="str">
        <f>Voorraad_GANGBAAR!G57</f>
        <v>Boerenwormkruid ¦ 'Gekroesd'</v>
      </c>
      <c r="B48" s="131" t="str">
        <f>Voorraad_GANGBAAR!Q57</f>
        <v>Tanacetum vulgare var. Crispum</v>
      </c>
      <c r="C48" s="117">
        <f>Voorraad_GANGBAAR!I57</f>
        <v>0</v>
      </c>
    </row>
    <row r="49" spans="1:3" x14ac:dyDescent="0.3">
      <c r="A49" s="131" t="str">
        <f>Voorraad_GANGBAAR!G58</f>
        <v>Bonekruid 'Winterbonekruid'</v>
      </c>
      <c r="B49" s="131" t="str">
        <f>Voorraad_GANGBAAR!Q58</f>
        <v>Satureja montana</v>
      </c>
      <c r="C49" s="117">
        <f>Voorraad_GANGBAAR!I58</f>
        <v>0</v>
      </c>
    </row>
    <row r="50" spans="1:3" x14ac:dyDescent="0.3">
      <c r="A50" s="131" t="str">
        <f>Voorraad_GANGBAAR!G59</f>
        <v>Borage ¦ Komkommerkruid ¦ 'BLAUW'</v>
      </c>
      <c r="B50" s="131" t="str">
        <f>Voorraad_GANGBAAR!Q59</f>
        <v>Borago officinalis</v>
      </c>
      <c r="C50" s="117">
        <f>Voorraad_GANGBAAR!I59</f>
        <v>0</v>
      </c>
    </row>
    <row r="51" spans="1:3" x14ac:dyDescent="0.3">
      <c r="A51" s="131" t="str">
        <f>Voorraad_GANGBAAR!G60</f>
        <v>Borage ¦ Komkommerkruid ¦ 'WIT'</v>
      </c>
      <c r="B51" s="131" t="str">
        <f>Voorraad_GANGBAAR!Q60</f>
        <v>Borago officinalis 'Alba'</v>
      </c>
      <c r="C51" s="117">
        <f>Voorraad_GANGBAAR!I60</f>
        <v>0</v>
      </c>
    </row>
    <row r="52" spans="1:3" x14ac:dyDescent="0.3">
      <c r="A52" s="131" t="str">
        <f>Voorraad_GANGBAAR!G61</f>
        <v>Boslook</v>
      </c>
      <c r="B52" s="131" t="str">
        <f>Voorraad_GANGBAAR!Q61</f>
        <v>Allium paradoxum</v>
      </c>
      <c r="C52" s="117">
        <f>Voorraad_GANGBAAR!I61</f>
        <v>0</v>
      </c>
    </row>
    <row r="53" spans="1:3" x14ac:dyDescent="0.3">
      <c r="A53" s="131" t="str">
        <f>Voorraad_GANGBAAR!G62</f>
        <v>Brahmi</v>
      </c>
      <c r="B53" s="131" t="str">
        <f>Voorraad_GANGBAAR!Q62</f>
        <v>Bacopa monnieri</v>
      </c>
      <c r="C53" s="117">
        <f>Voorraad_GANGBAAR!I62</f>
        <v>0</v>
      </c>
    </row>
    <row r="54" spans="1:3" x14ac:dyDescent="0.3">
      <c r="A54" s="131" t="str">
        <f>Voorraad_GANGBAAR!G63</f>
        <v>Brave hendrik</v>
      </c>
      <c r="B54" s="131" t="str">
        <f>Voorraad_GANGBAAR!Q63</f>
        <v>Chenopodium bonus-henricus</v>
      </c>
      <c r="C54" s="117">
        <f>Voorraad_GANGBAAR!I63</f>
        <v>0</v>
      </c>
    </row>
    <row r="55" spans="1:3" x14ac:dyDescent="0.3">
      <c r="A55" s="131" t="str">
        <f>Voorraad_GANGBAAR!G64</f>
        <v>Champagneblad 'ABC-kruid'</v>
      </c>
      <c r="B55" s="131" t="str">
        <f>Voorraad_GANGBAAR!Q64</f>
        <v>Spilanthes oleracea / Acmella oleracea</v>
      </c>
      <c r="C55" s="117">
        <f>Voorraad_GANGBAAR!I64</f>
        <v>0</v>
      </c>
    </row>
    <row r="56" spans="1:3" x14ac:dyDescent="0.3">
      <c r="A56" s="131" t="str">
        <f>Voorraad_GANGBAAR!G65</f>
        <v>Champignonblad 'Paddestoelplant'</v>
      </c>
      <c r="B56" s="131" t="str">
        <f>Voorraad_GANGBAAR!Q65</f>
        <v>Rungia klossii</v>
      </c>
      <c r="C56" s="117">
        <f>Voorraad_GANGBAAR!I65</f>
        <v>0</v>
      </c>
    </row>
    <row r="57" spans="1:3" x14ac:dyDescent="0.3">
      <c r="A57" s="131" t="str">
        <f>Voorraad_GANGBAAR!G66</f>
        <v>Chocolade cosmos</v>
      </c>
      <c r="B57" s="131" t="str">
        <f>Voorraad_GANGBAAR!Q66</f>
        <v>Cosmos atrosanguineus</v>
      </c>
      <c r="C57" s="117">
        <f>Voorraad_GANGBAAR!I66</f>
        <v>0</v>
      </c>
    </row>
    <row r="58" spans="1:3" x14ac:dyDescent="0.3">
      <c r="A58" s="131" t="str">
        <f>Voorraad_GANGBAAR!G67</f>
        <v xml:space="preserve">Cichorei 'Wilde' </v>
      </c>
      <c r="B58" s="131" t="str">
        <f>Voorraad_GANGBAAR!Q67</f>
        <v>Cichorium intybus</v>
      </c>
      <c r="C58" s="117">
        <f>Voorraad_GANGBAAR!I67</f>
        <v>0</v>
      </c>
    </row>
    <row r="59" spans="1:3" x14ac:dyDescent="0.3">
      <c r="A59" s="131" t="str">
        <f>Voorraad_GANGBAAR!G68</f>
        <v>Citroengras [STEK]</v>
      </c>
      <c r="B59" s="131" t="str">
        <f>Voorraad_GANGBAAR!Q68</f>
        <v>Cymbopogon citratus</v>
      </c>
      <c r="C59" s="117">
        <f>Voorraad_GANGBAAR!I68</f>
        <v>0</v>
      </c>
    </row>
    <row r="60" spans="1:3" x14ac:dyDescent="0.3">
      <c r="A60" s="131" t="str">
        <f>Voorraad_GANGBAAR!G69</f>
        <v>Citroenkruid</v>
      </c>
      <c r="B60" s="131" t="str">
        <f>Voorraad_GANGBAAR!Q69</f>
        <v>Artemisia abrotanum</v>
      </c>
      <c r="C60" s="117">
        <f>Voorraad_GANGBAAR!I69</f>
        <v>0</v>
      </c>
    </row>
    <row r="61" spans="1:3" x14ac:dyDescent="0.3">
      <c r="A61" s="131" t="str">
        <f>Voorraad_GANGBAAR!G70</f>
        <v>Citroenkruid ¦ 'Cola'</v>
      </c>
      <c r="B61" s="131" t="str">
        <f>Voorraad_GANGBAAR!Q70</f>
        <v>Artemisia abrotanum 'Cola'</v>
      </c>
      <c r="C61" s="117">
        <f>Voorraad_GANGBAAR!I70</f>
        <v>0</v>
      </c>
    </row>
    <row r="62" spans="1:3" x14ac:dyDescent="0.3">
      <c r="A62" s="131" t="str">
        <f>Voorraad_GANGBAAR!G71</f>
        <v>Citroenmelisse</v>
      </c>
      <c r="B62" s="131" t="str">
        <f>Voorraad_GANGBAAR!Q71</f>
        <v>Melissa officinalis</v>
      </c>
      <c r="C62" s="117">
        <f>Voorraad_GANGBAAR!I71</f>
        <v>0</v>
      </c>
    </row>
    <row r="63" spans="1:3" x14ac:dyDescent="0.3">
      <c r="A63" s="131" t="str">
        <f>Voorraad_GANGBAAR!G72</f>
        <v>Citroenmelisse ¦ 'Griekse' ¦ 'Sinaasappel'</v>
      </c>
      <c r="B63" s="131" t="str">
        <f>Voorraad_GANGBAAR!Q72</f>
        <v>Melissa officinalis ssp. Altissima</v>
      </c>
      <c r="C63" s="117">
        <f>Voorraad_GANGBAAR!I72</f>
        <v>0</v>
      </c>
    </row>
    <row r="64" spans="1:3" x14ac:dyDescent="0.3">
      <c r="A64" s="131" t="str">
        <f>Voorraad_GANGBAAR!G73</f>
        <v>Citroenverbena</v>
      </c>
      <c r="B64" s="131" t="str">
        <f>Voorraad_GANGBAAR!Q73</f>
        <v>Aloysia triphylla / lippia citriodora</v>
      </c>
      <c r="C64" s="117">
        <f>Voorraad_GANGBAAR!I73</f>
        <v>0</v>
      </c>
    </row>
    <row r="65" spans="1:3" x14ac:dyDescent="0.3">
      <c r="A65" s="131" t="str">
        <f>Voorraad_GANGBAAR!G74</f>
        <v>Citroenverbena ¦ [P14]</v>
      </c>
      <c r="B65" s="131" t="str">
        <f>Voorraad_GANGBAAR!Q74</f>
        <v>Aloysia triphylla / lippia citriodora</v>
      </c>
      <c r="C65" s="117">
        <f>Voorraad_GANGBAAR!I74</f>
        <v>0</v>
      </c>
    </row>
    <row r="66" spans="1:3" x14ac:dyDescent="0.3">
      <c r="A66" s="131" t="str">
        <f>Voorraad_GANGBAAR!G75</f>
        <v>Citroenverbena ¦ 'Golden Wind'</v>
      </c>
      <c r="B66" s="131" t="str">
        <f>Voorraad_GANGBAAR!Q75</f>
        <v>Aloysia triphylla / lippia citriodora 'Golden Wind'</v>
      </c>
      <c r="C66" s="117">
        <f>Voorraad_GANGBAAR!I75</f>
        <v>0</v>
      </c>
    </row>
    <row r="67" spans="1:3" x14ac:dyDescent="0.3">
      <c r="A67" s="131" t="str">
        <f>Voorraad_GANGBAAR!G76</f>
        <v>Citroenverbena ¦ 'Goliath'</v>
      </c>
      <c r="B67" s="131" t="str">
        <f>Voorraad_GANGBAAR!Q76</f>
        <v>Aloysia triphylla / lippia citriodora 'Goliath'</v>
      </c>
      <c r="C67" s="117">
        <f>Voorraad_GANGBAAR!I76</f>
        <v>0</v>
      </c>
    </row>
    <row r="68" spans="1:3" x14ac:dyDescent="0.3">
      <c r="A68" s="131" t="str">
        <f>Voorraad_GANGBAAR!G77</f>
        <v>Citrusafrikaantje ¦ 'GEEL' ¦ 'Lemon Gem'</v>
      </c>
      <c r="B68" s="131" t="str">
        <f>Voorraad_GANGBAAR!Q77</f>
        <v>Tagetes tenuifolia 'Lemon Gem'</v>
      </c>
      <c r="C68" s="117">
        <f>Voorraad_GANGBAAR!I77</f>
        <v>0</v>
      </c>
    </row>
    <row r="69" spans="1:3" x14ac:dyDescent="0.3">
      <c r="A69" s="131" t="str">
        <f>Voorraad_GANGBAAR!G78</f>
        <v>Citrusafrikaantje ¦ 'ORANJE' ¦ 'Orange Gem'</v>
      </c>
      <c r="B69" s="131" t="str">
        <f>Voorraad_GANGBAAR!Q78</f>
        <v>Tagetes tenuifolia 'Orange Gem'</v>
      </c>
      <c r="C69" s="117">
        <f>Voorraad_GANGBAAR!I78</f>
        <v>0</v>
      </c>
    </row>
    <row r="70" spans="1:3" x14ac:dyDescent="0.3">
      <c r="A70" s="131" t="str">
        <f>Voorraad_GANGBAAR!G79</f>
        <v>Crosne 'Japanse andoornknol'</v>
      </c>
      <c r="B70" s="131" t="str">
        <f>Voorraad_GANGBAAR!Q79</f>
        <v>Stachys affinis</v>
      </c>
      <c r="C70" s="117">
        <f>Voorraad_GANGBAAR!I79</f>
        <v>0</v>
      </c>
    </row>
    <row r="71" spans="1:3" x14ac:dyDescent="0.3">
      <c r="A71" s="131" t="str">
        <f>Voorraad_GANGBAAR!G80</f>
        <v>Daslook</v>
      </c>
      <c r="B71" s="131" t="str">
        <f>Voorraad_GANGBAAR!Q80</f>
        <v>Allium ursinum</v>
      </c>
      <c r="C71" s="117">
        <f>Voorraad_GANGBAAR!I80</f>
        <v>0</v>
      </c>
    </row>
    <row r="72" spans="1:3" x14ac:dyDescent="0.3">
      <c r="A72" s="131" t="str">
        <f>Voorraad_GANGBAAR!G81</f>
        <v>Dille</v>
      </c>
      <c r="B72" s="131" t="str">
        <f>Voorraad_GANGBAAR!Q81</f>
        <v>Anethum graveolens</v>
      </c>
      <c r="C72" s="117">
        <f>Voorraad_GANGBAAR!I81</f>
        <v>0</v>
      </c>
    </row>
    <row r="73" spans="1:3" x14ac:dyDescent="0.3">
      <c r="A73" s="131" t="str">
        <f>Voorraad_GANGBAAR!G82</f>
        <v>Dragon ¦ 'Franse'</v>
      </c>
      <c r="B73" s="131" t="str">
        <f>Voorraad_GANGBAAR!Q82</f>
        <v>Artemisia dracunculus</v>
      </c>
      <c r="C73" s="117">
        <f>Voorraad_GANGBAAR!I82</f>
        <v>0</v>
      </c>
    </row>
    <row r="74" spans="1:3" x14ac:dyDescent="0.3">
      <c r="A74" s="131" t="str">
        <f>Voorraad_GANGBAAR!G83</f>
        <v>Dragon ¦ 'Mexicaanse' ¦ 'Spaanse'</v>
      </c>
      <c r="B74" s="131" t="str">
        <f>Voorraad_GANGBAAR!Q83</f>
        <v>Tagetes lucida '4 Seasons Tarragon'</v>
      </c>
      <c r="C74" s="117">
        <f>Voorraad_GANGBAAR!I83</f>
        <v>0</v>
      </c>
    </row>
    <row r="75" spans="1:3" x14ac:dyDescent="0.3">
      <c r="A75" s="131" t="str">
        <f>Voorraad_GANGBAAR!G84</f>
        <v>Driekantige look</v>
      </c>
      <c r="B75" s="131" t="str">
        <f>Voorraad_GANGBAAR!Q84</f>
        <v>Allium triquetrum</v>
      </c>
      <c r="C75" s="117">
        <f>Voorraad_GANGBAAR!I84</f>
        <v>0</v>
      </c>
    </row>
    <row r="76" spans="1:3" x14ac:dyDescent="0.3">
      <c r="A76" s="131" t="str">
        <f>Voorraad_GANGBAAR!G85</f>
        <v>Dropplant ¦ 'ORANJE' ¦ 'Apricot Sprite'</v>
      </c>
      <c r="B76" s="131" t="str">
        <f>Voorraad_GANGBAAR!Q85</f>
        <v>Agastache aurantiaca 'Apricot Sprite'</v>
      </c>
      <c r="C76" s="117">
        <f>Voorraad_GANGBAAR!I85</f>
        <v>0</v>
      </c>
    </row>
    <row r="77" spans="1:3" x14ac:dyDescent="0.3">
      <c r="A77" s="131" t="str">
        <f>Voorraad_GANGBAAR!G86</f>
        <v>Dropplant ¦ 'Sangria' ¦ 'Mexicaanse'</v>
      </c>
      <c r="B77" s="131" t="str">
        <f>Voorraad_GANGBAAR!Q86</f>
        <v>Agastache mexicana 'Sangria'</v>
      </c>
      <c r="C77" s="117">
        <f>Voorraad_GANGBAAR!I86</f>
        <v>0</v>
      </c>
    </row>
    <row r="78" spans="1:3" x14ac:dyDescent="0.3">
      <c r="A78" s="131" t="str">
        <f>Voorraad_GANGBAAR!G87</f>
        <v>Dropplant ¦ 'WIT' ¦ 'Alabaster'</v>
      </c>
      <c r="B78" s="131" t="str">
        <f>Voorraad_GANGBAAR!Q87</f>
        <v>Agastache foeniculum 'Alabaster'</v>
      </c>
      <c r="C78" s="117">
        <f>Voorraad_GANGBAAR!I87</f>
        <v>0</v>
      </c>
    </row>
    <row r="79" spans="1:3" x14ac:dyDescent="0.3">
      <c r="A79" s="131" t="str">
        <f>Voorraad_GANGBAAR!G88</f>
        <v>Dropplant ¦ 'WIT' ¦ 'Snow Spike'</v>
      </c>
      <c r="B79" s="131" t="str">
        <f>Voorraad_GANGBAAR!Q88</f>
        <v>Agastache foeniculum 'Snow Spike'</v>
      </c>
      <c r="C79" s="117">
        <f>Voorraad_GANGBAAR!I88</f>
        <v>0</v>
      </c>
    </row>
    <row r="80" spans="1:3" x14ac:dyDescent="0.3">
      <c r="A80" s="131" t="str">
        <f>Voorraad_GANGBAAR!G89</f>
        <v>Dropplant ¦'PAARS-BLAUW' ¦ 'Blue Spike'</v>
      </c>
      <c r="B80" s="131" t="str">
        <f>Voorraad_GANGBAAR!Q89</f>
        <v>Agastache foeniculum</v>
      </c>
      <c r="C80" s="117">
        <f>Voorraad_GANGBAAR!I89</f>
        <v>0</v>
      </c>
    </row>
    <row r="81" spans="1:3" x14ac:dyDescent="0.3">
      <c r="A81" s="131" t="str">
        <f>Voorraad_GANGBAAR!G90</f>
        <v>Droptagetes 'Dropafrikaantje'</v>
      </c>
      <c r="B81" s="131" t="str">
        <f>Voorraad_GANGBAAR!Q90</f>
        <v>Tagetes filifolia 'Lakritz'</v>
      </c>
      <c r="C81" s="117">
        <f>Voorraad_GANGBAAR!I90</f>
        <v>0</v>
      </c>
    </row>
    <row r="82" spans="1:3" x14ac:dyDescent="0.3">
      <c r="A82" s="131" t="str">
        <f>Voorraad_GANGBAAR!G91</f>
        <v>Duizendblad ¦ 'Cassis'</v>
      </c>
      <c r="B82" s="131" t="str">
        <f>Voorraad_GANGBAAR!Q91</f>
        <v>Achillea millefolium 'Cassis'</v>
      </c>
      <c r="C82" s="117">
        <f>Voorraad_GANGBAAR!I91</f>
        <v>0</v>
      </c>
    </row>
    <row r="83" spans="1:3" x14ac:dyDescent="0.3">
      <c r="A83" s="131" t="str">
        <f>Voorraad_GANGBAAR!G92</f>
        <v>Duizendblad ¦ 'Cerise Queen'</v>
      </c>
      <c r="B83" s="131" t="str">
        <f>Voorraad_GANGBAAR!Q92</f>
        <v>Achillea millefolium 'Cerise Queen'</v>
      </c>
      <c r="C83" s="117">
        <f>Voorraad_GANGBAAR!I92</f>
        <v>0</v>
      </c>
    </row>
    <row r="84" spans="1:3" x14ac:dyDescent="0.3">
      <c r="A84" s="131" t="str">
        <f>Voorraad_GANGBAAR!G93</f>
        <v>Duizendblad ¦ 'Summer Pastels'</v>
      </c>
      <c r="B84" s="131" t="str">
        <f>Voorraad_GANGBAAR!Q93</f>
        <v>Achillea millefolium 'Summer Pastels'</v>
      </c>
      <c r="C84" s="117">
        <f>Voorraad_GANGBAAR!I93</f>
        <v>0</v>
      </c>
    </row>
    <row r="85" spans="1:3" x14ac:dyDescent="0.3">
      <c r="A85" s="131" t="str">
        <f>Voorraad_GANGBAAR!G94</f>
        <v>Duizendblad ¦ 'WIT'</v>
      </c>
      <c r="B85" s="131" t="str">
        <f>Voorraad_GANGBAAR!Q94</f>
        <v>Achillea millefolium</v>
      </c>
      <c r="C85" s="117">
        <f>Voorraad_GANGBAAR!I94</f>
        <v>0</v>
      </c>
    </row>
    <row r="86" spans="1:3" x14ac:dyDescent="0.3">
      <c r="A86" s="131" t="str">
        <f>Voorraad_GANGBAAR!G95</f>
        <v>Echinacea ¦ 'Rode zonnehoed' ¦ 'pallida'</v>
      </c>
      <c r="B86" s="131" t="str">
        <f>Voorraad_GANGBAAR!Q95</f>
        <v>Echinacea pallida</v>
      </c>
      <c r="C86" s="117">
        <f>Voorraad_GANGBAAR!I95</f>
        <v>0</v>
      </c>
    </row>
    <row r="87" spans="1:3" x14ac:dyDescent="0.3">
      <c r="A87" s="131" t="str">
        <f>Voorraad_GANGBAAR!G96</f>
        <v>Echinacea ¦ 'Rode zonnehoed' ¦ 'purpurea'</v>
      </c>
      <c r="B87" s="131" t="str">
        <f>Voorraad_GANGBAAR!Q96</f>
        <v>Echinacea purpurea</v>
      </c>
      <c r="C87" s="117">
        <f>Voorraad_GANGBAAR!I96</f>
        <v>0</v>
      </c>
    </row>
    <row r="88" spans="1:3" x14ac:dyDescent="0.3">
      <c r="A88" s="131" t="str">
        <f>Voorraad_GANGBAAR!G97</f>
        <v>Echinacea ¦ 'Rode zonnehoed' ¦ 'WIT'</v>
      </c>
      <c r="B88" s="131" t="str">
        <f>Voorraad_GANGBAAR!Q97</f>
        <v>Echinacea purpurea 'Alba'</v>
      </c>
      <c r="C88" s="117">
        <f>Voorraad_GANGBAAR!I97</f>
        <v>0</v>
      </c>
    </row>
    <row r="89" spans="1:3" x14ac:dyDescent="0.3">
      <c r="A89" s="131" t="str">
        <f>Voorraad_GANGBAAR!G98</f>
        <v>Eetbaar viooltje ¦ 'Butterfly' ¦ 'Blue Blotch Improved'</v>
      </c>
      <c r="B89" s="131" t="str">
        <f>Voorraad_GANGBAAR!Q98</f>
        <v>Viola 'Butterfly Blue Botch Improved'</v>
      </c>
      <c r="C89" s="117">
        <f>Voorraad_GANGBAAR!I98</f>
        <v>0</v>
      </c>
    </row>
    <row r="90" spans="1:3" x14ac:dyDescent="0.3">
      <c r="A90" s="131" t="str">
        <f>Voorraad_GANGBAAR!G99</f>
        <v>Eetbaar viooltje ¦ 'Butterfly' ¦ MIX</v>
      </c>
      <c r="B90" s="131" t="str">
        <f>Voorraad_GANGBAAR!Q99</f>
        <v>Viola 'Butterfly Blue'</v>
      </c>
      <c r="C90" s="117">
        <f>Voorraad_GANGBAAR!I99</f>
        <v>0</v>
      </c>
    </row>
    <row r="91" spans="1:3" x14ac:dyDescent="0.3">
      <c r="A91" s="131" t="str">
        <f>Voorraad_GANGBAAR!G100</f>
        <v>Eetbaar viooltje ¦ 'Butterfly' ¦ 'Orange'</v>
      </c>
      <c r="B91" s="131" t="str">
        <f>Voorraad_GANGBAAR!Q100</f>
        <v>Viola 'Butterfly Orange'</v>
      </c>
      <c r="C91" s="117">
        <f>Voorraad_GANGBAAR!I100</f>
        <v>0</v>
      </c>
    </row>
    <row r="92" spans="1:3" x14ac:dyDescent="0.3">
      <c r="A92" s="131" t="str">
        <f>Voorraad_GANGBAAR!G101</f>
        <v>Eetbaar viooltje ¦ 'Butterfly' ¦ 'Purple Yellow'</v>
      </c>
      <c r="B92" s="131" t="str">
        <f>Voorraad_GANGBAAR!Q101</f>
        <v>Viola 'Butterfly Yellow Purple Yellow'</v>
      </c>
      <c r="C92" s="117">
        <f>Voorraad_GANGBAAR!I101</f>
        <v>0</v>
      </c>
    </row>
    <row r="93" spans="1:3" x14ac:dyDescent="0.3">
      <c r="A93" s="131" t="str">
        <f>Voorraad_GANGBAAR!G102</f>
        <v>Eetbaar viooltje ¦ 'Butterfly' ¦ 'Red Blotch'</v>
      </c>
      <c r="B93" s="131" t="str">
        <f>Voorraad_GANGBAAR!Q102</f>
        <v>Viola 'Butterfly Red Blotch'</v>
      </c>
      <c r="C93" s="117">
        <f>Voorraad_GANGBAAR!I102</f>
        <v>0</v>
      </c>
    </row>
    <row r="94" spans="1:3" x14ac:dyDescent="0.3">
      <c r="A94" s="131" t="str">
        <f>Voorraad_GANGBAAR!G103</f>
        <v>Eetbaar viooltje ¦ 'Butterfly' ¦ 'Yellow Gold'</v>
      </c>
      <c r="B94" s="131" t="str">
        <f>Voorraad_GANGBAAR!Q103</f>
        <v>Viola 'Butterfly Yellow Gold'</v>
      </c>
      <c r="C94" s="117">
        <f>Voorraad_GANGBAAR!I103</f>
        <v>0</v>
      </c>
    </row>
    <row r="95" spans="1:3" x14ac:dyDescent="0.3">
      <c r="A95" s="131" t="str">
        <f>Voorraad_GANGBAAR!G104</f>
        <v>Eetbaar viooltje ¦ 'Butterfly' ¦ 'Yellow Red Wing'</v>
      </c>
      <c r="B95" s="131" t="str">
        <f>Voorraad_GANGBAAR!Q104</f>
        <v>Viola 'Butterfly Yellow Red Wing'</v>
      </c>
      <c r="C95" s="117">
        <f>Voorraad_GANGBAAR!I104</f>
        <v>0</v>
      </c>
    </row>
    <row r="96" spans="1:3" x14ac:dyDescent="0.3">
      <c r="A96" s="131" t="str">
        <f>Voorraad_GANGBAAR!G105</f>
        <v>Eetbaar viooltje ¦ 'Driekleurig' ¦ 'Tricolor'</v>
      </c>
      <c r="B96" s="131" t="str">
        <f>Voorraad_GANGBAAR!Q105</f>
        <v>Viola tricolor</v>
      </c>
      <c r="C96" s="117">
        <f>Voorraad_GANGBAAR!I105</f>
        <v>0</v>
      </c>
    </row>
    <row r="97" spans="1:3" x14ac:dyDescent="0.3">
      <c r="A97" s="131" t="str">
        <f>Voorraad_GANGBAAR!G106</f>
        <v>Eetbaar viooltje ¦ 'Klimopviooltje'</v>
      </c>
      <c r="B97" s="131" t="str">
        <f>Voorraad_GANGBAAR!Q106</f>
        <v>Viola hederacea</v>
      </c>
      <c r="C97" s="117">
        <f>Voorraad_GANGBAAR!I106</f>
        <v>0</v>
      </c>
    </row>
    <row r="98" spans="1:3" x14ac:dyDescent="0.3">
      <c r="A98" s="131" t="str">
        <f>Voorraad_GANGBAAR!G107</f>
        <v>Eeuwige moes ¦ 'Bonte' ¦ [P14]</v>
      </c>
      <c r="B98" s="131" t="str">
        <f>Voorraad_GANGBAAR!Q107</f>
        <v>Brassica oleracea var. 'Ramosa' variegata</v>
      </c>
      <c r="C98" s="117">
        <f>Voorraad_GANGBAAR!I107</f>
        <v>0</v>
      </c>
    </row>
    <row r="99" spans="1:3" x14ac:dyDescent="0.3">
      <c r="A99" s="131" t="str">
        <f>Voorraad_GANGBAAR!G108</f>
        <v>Eeuwige moes ¦ 'Groen' ¦ [P14]</v>
      </c>
      <c r="B99" s="131" t="str">
        <f>Voorraad_GANGBAAR!Q108</f>
        <v xml:space="preserve">Brassica oleracea var. 'Ramosa' </v>
      </c>
      <c r="C99" s="117">
        <f>Voorraad_GANGBAAR!I108</f>
        <v>0</v>
      </c>
    </row>
    <row r="100" spans="1:3" x14ac:dyDescent="0.3">
      <c r="A100" s="131" t="str">
        <f>Voorraad_GANGBAAR!G109</f>
        <v>Eeuwige moes ¦ 'Taunton Deane' ¦ Doorlevende boerenkool ¦ [P14]</v>
      </c>
      <c r="B100" s="131" t="str">
        <f>Voorraad_GANGBAAR!Q109</f>
        <v>Brassica oleracea var acephela</v>
      </c>
      <c r="C100" s="117">
        <f>Voorraad_GANGBAAR!I109</f>
        <v>0</v>
      </c>
    </row>
    <row r="101" spans="1:3" x14ac:dyDescent="0.3">
      <c r="A101" s="131" t="str">
        <f>Voorraad_GANGBAAR!G110</f>
        <v xml:space="preserve">Egyptische Ui </v>
      </c>
      <c r="B101" s="131" t="str">
        <f>Voorraad_GANGBAAR!Q110</f>
        <v>Allium cepa 'Proliferum'</v>
      </c>
      <c r="C101" s="117">
        <f>Voorraad_GANGBAAR!I110</f>
        <v>0</v>
      </c>
    </row>
    <row r="102" spans="1:3" x14ac:dyDescent="0.3">
      <c r="A102" s="131" t="str">
        <f>Voorraad_GANGBAAR!G111</f>
        <v>Engelwortel ¦ 'Grote '</v>
      </c>
      <c r="B102" s="131" t="str">
        <f>Voorraad_GANGBAAR!Q111</f>
        <v>Angelica archangelica</v>
      </c>
      <c r="C102" s="117">
        <f>Voorraad_GANGBAAR!I111</f>
        <v>0</v>
      </c>
    </row>
    <row r="103" spans="1:3" x14ac:dyDescent="0.3">
      <c r="A103" s="131" t="str">
        <f>Voorraad_GANGBAAR!G112</f>
        <v>Engelwortel ¦ 'Rode'</v>
      </c>
      <c r="B103" s="131" t="str">
        <f>Voorraad_GANGBAAR!Q112</f>
        <v>Angelica gigas</v>
      </c>
      <c r="C103" s="117">
        <f>Voorraad_GANGBAAR!I112</f>
        <v>0</v>
      </c>
    </row>
    <row r="104" spans="1:3" x14ac:dyDescent="0.3">
      <c r="A104" s="131" t="str">
        <f>Voorraad_GANGBAAR!G113</f>
        <v>Eucalyptus ¦ 'Citroen'</v>
      </c>
      <c r="B104" s="131" t="str">
        <f>Voorraad_GANGBAAR!Q113</f>
        <v>Eucalyptus citriodora</v>
      </c>
      <c r="C104" s="117">
        <f>Voorraad_GANGBAAR!I113</f>
        <v>0</v>
      </c>
    </row>
    <row r="105" spans="1:3" x14ac:dyDescent="0.3">
      <c r="A105" s="131" t="str">
        <f>Voorraad_GANGBAAR!G114</f>
        <v>Eucalyptus ¦ 'globulus'</v>
      </c>
      <c r="B105" s="131" t="str">
        <f>Voorraad_GANGBAAR!Q114</f>
        <v>Eucalyptus globulus</v>
      </c>
      <c r="C105" s="117">
        <f>Voorraad_GANGBAAR!I114</f>
        <v>0</v>
      </c>
    </row>
    <row r="106" spans="1:3" x14ac:dyDescent="0.3">
      <c r="A106" s="131" t="str">
        <f>Voorraad_GANGBAAR!G115</f>
        <v>Gele Kattenstaart ¦ [P14]</v>
      </c>
      <c r="B106" s="131" t="str">
        <f>Voorraad_GANGBAAR!Q115</f>
        <v>Bulbine frutescens</v>
      </c>
      <c r="C106" s="117">
        <f>Voorraad_GANGBAAR!I115</f>
        <v>0</v>
      </c>
    </row>
    <row r="107" spans="1:3" x14ac:dyDescent="0.3">
      <c r="A107" s="131" t="str">
        <f>Voorraad_GANGBAAR!G116</f>
        <v>Gember ¦ [P11]</v>
      </c>
      <c r="B107" s="131" t="str">
        <f>Voorraad_GANGBAAR!Q116</f>
        <v>Zingiber officinale</v>
      </c>
      <c r="C107" s="117">
        <f>Voorraad_GANGBAAR!I116</f>
        <v>0</v>
      </c>
    </row>
    <row r="108" spans="1:3" x14ac:dyDescent="0.3">
      <c r="A108" s="131" t="str">
        <f>Voorraad_GANGBAAR!G117</f>
        <v>Geranium ¦ 'APPELSIEN ¦ [P14]</v>
      </c>
      <c r="B108" s="131" t="str">
        <f>Voorraad_GANGBAAR!Q117</f>
        <v xml:space="preserve">Pelargonium 'Orange' </v>
      </c>
      <c r="C108" s="117">
        <f>Voorraad_GANGBAAR!I117</f>
        <v>0</v>
      </c>
    </row>
    <row r="109" spans="1:3" x14ac:dyDescent="0.3">
      <c r="A109" s="131" t="str">
        <f>Voorraad_GANGBAAR!G118</f>
        <v>Geranium ¦ 'CITROEN' ¦ 'graveolens' ¦ [P14]</v>
      </c>
      <c r="B109" s="131" t="str">
        <f>Voorraad_GANGBAAR!Q118</f>
        <v>Pelargonium graveolens</v>
      </c>
      <c r="C109" s="117">
        <f>Voorraad_GANGBAAR!I118</f>
        <v>0</v>
      </c>
    </row>
    <row r="110" spans="1:3" x14ac:dyDescent="0.3">
      <c r="A110" s="131" t="str">
        <f>Voorraad_GANGBAAR!G119</f>
        <v>Geranium ¦ 'CITROEN' ¦ 'graveolens' ¦ 'Crispum' ¦ [P14]</v>
      </c>
      <c r="B110" s="131" t="str">
        <f>Voorraad_GANGBAAR!Q119</f>
        <v>Pelargonium graveolens 'Crispum'</v>
      </c>
      <c r="C110" s="117">
        <f>Voorraad_GANGBAAR!I119</f>
        <v>0</v>
      </c>
    </row>
    <row r="111" spans="1:3" x14ac:dyDescent="0.3">
      <c r="A111" s="131" t="str">
        <f>Voorraad_GANGBAAR!G120</f>
        <v>Geranium ¦ 'Mosquitoschoker' ¦ [P14]</v>
      </c>
      <c r="B111" s="131" t="str">
        <f>Voorraad_GANGBAAR!Q120</f>
        <v xml:space="preserve">Pelargonium 'Mosquitoschoker' </v>
      </c>
      <c r="C111" s="117">
        <f>Voorraad_GANGBAAR!I120</f>
        <v>0</v>
      </c>
    </row>
    <row r="112" spans="1:3" x14ac:dyDescent="0.3">
      <c r="A112" s="131" t="str">
        <f>Voorraad_GANGBAAR!G121</f>
        <v>Geranium ¦ 'MUNT' ¦ [P14]</v>
      </c>
      <c r="B112" s="131" t="str">
        <f>Voorraad_GANGBAAR!Q121</f>
        <v>Pelargonium tomentosum</v>
      </c>
      <c r="C112" s="117">
        <f>Voorraad_GANGBAAR!I121</f>
        <v>0</v>
      </c>
    </row>
    <row r="113" spans="1:3" x14ac:dyDescent="0.3">
      <c r="A113" s="131" t="str">
        <f>Voorraad_GANGBAAR!G122</f>
        <v>Geranium ¦ 'MUNT-CITROEN' ¦ 'Lady Plymouth ¦ [P14]</v>
      </c>
      <c r="B113" s="131" t="str">
        <f>Voorraad_GANGBAAR!Q122</f>
        <v>Pelargonium 'Lady Plymouth'</v>
      </c>
      <c r="C113" s="117">
        <f>Voorraad_GANGBAAR!I122</f>
        <v>0</v>
      </c>
    </row>
    <row r="114" spans="1:3" x14ac:dyDescent="0.3">
      <c r="A114" s="131" t="str">
        <f>Voorraad_GANGBAAR!G123</f>
        <v>Geranium ¦ 'ROZEN' ¦ [P14]</v>
      </c>
      <c r="B114" s="131" t="str">
        <f>Voorraad_GANGBAAR!Q123</f>
        <v>Pelargonium 'Roses'</v>
      </c>
      <c r="C114" s="117">
        <f>Voorraad_GANGBAAR!I123</f>
        <v>0</v>
      </c>
    </row>
    <row r="115" spans="1:3" x14ac:dyDescent="0.3">
      <c r="A115" s="131" t="str">
        <f>Voorraad_GANGBAAR!G124</f>
        <v>Gotu kola ¦ 'Aziatische waternavel'</v>
      </c>
      <c r="B115" s="131" t="str">
        <f>Voorraad_GANGBAAR!Q124</f>
        <v>Centella asiatica</v>
      </c>
      <c r="C115" s="117">
        <f>Voorraad_GANGBAAR!I124</f>
        <v>0</v>
      </c>
    </row>
    <row r="116" spans="1:3" x14ac:dyDescent="0.3">
      <c r="A116" s="131" t="str">
        <f>Voorraad_GANGBAAR!G125</f>
        <v>Goudsbloem</v>
      </c>
      <c r="B116" s="131" t="str">
        <f>Voorraad_GANGBAAR!Q125</f>
        <v>Calendula officinalis</v>
      </c>
      <c r="C116" s="117">
        <f>Voorraad_GANGBAAR!I125</f>
        <v>0</v>
      </c>
    </row>
    <row r="117" spans="1:3" x14ac:dyDescent="0.3">
      <c r="A117" s="131" t="str">
        <f>Voorraad_GANGBAAR!G126</f>
        <v>Griekse Alant</v>
      </c>
      <c r="B117" s="131" t="str">
        <f>Voorraad_GANGBAAR!Q126</f>
        <v>Inula helenium</v>
      </c>
      <c r="C117" s="117">
        <f>Voorraad_GANGBAAR!I126</f>
        <v>0</v>
      </c>
    </row>
    <row r="118" spans="1:3" x14ac:dyDescent="0.3">
      <c r="A118" s="131" t="str">
        <f>Voorraad_GANGBAAR!G127</f>
        <v>Griekste Bergthee</v>
      </c>
      <c r="B118" s="131" t="str">
        <f>Voorraad_GANGBAAR!Q127</f>
        <v>Sideritis syriaca</v>
      </c>
      <c r="C118" s="117">
        <f>Voorraad_GANGBAAR!I127</f>
        <v>0</v>
      </c>
    </row>
    <row r="119" spans="1:3" x14ac:dyDescent="0.3">
      <c r="A119" s="131" t="str">
        <f>Voorraad_GANGBAAR!G128</f>
        <v>Gyroskruid</v>
      </c>
      <c r="B119" s="131" t="str">
        <f>Voorraad_GANGBAAR!Q128</f>
        <v>Artemisia caucasica</v>
      </c>
      <c r="C119" s="117">
        <f>Voorraad_GANGBAAR!I128</f>
        <v>0</v>
      </c>
    </row>
    <row r="120" spans="1:3" x14ac:dyDescent="0.3">
      <c r="A120" s="131" t="str">
        <f>Voorraad_GANGBAAR!G129</f>
        <v>Hartgespan</v>
      </c>
      <c r="B120" s="131" t="str">
        <f>Voorraad_GANGBAAR!Q129</f>
        <v>Leonurus cardiaca</v>
      </c>
      <c r="C120" s="117">
        <f>Voorraad_GANGBAAR!I129</f>
        <v>0</v>
      </c>
    </row>
    <row r="121" spans="1:3" x14ac:dyDescent="0.3">
      <c r="A121" s="131" t="str">
        <f>Voorraad_GANGBAAR!G130</f>
        <v>Heemst</v>
      </c>
      <c r="B121" s="131" t="str">
        <f>Voorraad_GANGBAAR!Q130</f>
        <v>Althaea officinalis</v>
      </c>
      <c r="C121" s="117">
        <f>Voorraad_GANGBAAR!I130</f>
        <v>0</v>
      </c>
    </row>
    <row r="122" spans="1:3" x14ac:dyDescent="0.3">
      <c r="A122" s="131" t="str">
        <f>Voorraad_GANGBAAR!G131</f>
        <v>Heiligenbloem</v>
      </c>
      <c r="B122" s="131" t="str">
        <f>Voorraad_GANGBAAR!Q131</f>
        <v>Santolina chamaecyparissus</v>
      </c>
      <c r="C122" s="117">
        <f>Voorraad_GANGBAAR!I131</f>
        <v>0</v>
      </c>
    </row>
    <row r="123" spans="1:3" x14ac:dyDescent="0.3">
      <c r="A123" s="131" t="str">
        <f>Voorraad_GANGBAAR!G132</f>
        <v>Hertshoornweegbree</v>
      </c>
      <c r="B123" s="131" t="str">
        <f>Voorraad_GANGBAAR!Q132</f>
        <v>Plantago coronopus</v>
      </c>
      <c r="C123" s="117">
        <f>Voorraad_GANGBAAR!I132</f>
        <v>0</v>
      </c>
    </row>
    <row r="124" spans="1:3" x14ac:dyDescent="0.3">
      <c r="A124" s="131" t="str">
        <f>Voorraad_GANGBAAR!G133</f>
        <v>Hondsdraf</v>
      </c>
      <c r="B124" s="131" t="str">
        <f>Voorraad_GANGBAAR!Q133</f>
        <v>Glechoma hederacea</v>
      </c>
      <c r="C124" s="117">
        <f>Voorraad_GANGBAAR!I133</f>
        <v>0</v>
      </c>
    </row>
    <row r="125" spans="1:3" x14ac:dyDescent="0.3">
      <c r="A125" s="131" t="str">
        <f>Voorraad_GANGBAAR!G134</f>
        <v>Hondsdraf ¦ 'Bonte'</v>
      </c>
      <c r="B125" s="131" t="str">
        <f>Voorraad_GANGBAAR!Q134</f>
        <v>Glechoma hederacea 'variegata'</v>
      </c>
      <c r="C125" s="117">
        <f>Voorraad_GANGBAAR!I134</f>
        <v>0</v>
      </c>
    </row>
    <row r="126" spans="1:3" x14ac:dyDescent="0.3">
      <c r="A126" s="131" t="str">
        <f>Voorraad_GANGBAAR!G135</f>
        <v>Honingverbena</v>
      </c>
      <c r="B126" s="131" t="str">
        <f>Voorraad_GANGBAAR!Q135</f>
        <v>Lippia dulcis</v>
      </c>
      <c r="C126" s="117">
        <f>Voorraad_GANGBAAR!I135</f>
        <v>0</v>
      </c>
    </row>
    <row r="127" spans="1:3" x14ac:dyDescent="0.3">
      <c r="A127" s="131" t="str">
        <f>Voorraad_GANGBAAR!G136</f>
        <v>Hop</v>
      </c>
      <c r="B127" s="131" t="str">
        <f>Voorraad_GANGBAAR!Q136</f>
        <v>Humulus lupulus</v>
      </c>
      <c r="C127" s="117">
        <f>Voorraad_GANGBAAR!I136</f>
        <v>0</v>
      </c>
    </row>
    <row r="128" spans="1:3" x14ac:dyDescent="0.3">
      <c r="A128" s="131" t="str">
        <f>Voorraad_GANGBAAR!G137</f>
        <v>Huacatay</v>
      </c>
      <c r="B128" s="131" t="str">
        <f>Voorraad_GANGBAAR!Q137</f>
        <v>Tagetes minuta</v>
      </c>
      <c r="C128" s="117">
        <f>Voorraad_GANGBAAR!I137</f>
        <v>0</v>
      </c>
    </row>
    <row r="129" spans="1:3" x14ac:dyDescent="0.3">
      <c r="A129" s="131" t="str">
        <f>Voorraad_GANGBAAR!G138</f>
        <v>Hyssop ¦ 'BLAUW'</v>
      </c>
      <c r="B129" s="131" t="str">
        <f>Voorraad_GANGBAAR!Q138</f>
        <v>Hyssopus officinalis</v>
      </c>
      <c r="C129" s="117">
        <f>Voorraad_GANGBAAR!I138</f>
        <v>0</v>
      </c>
    </row>
    <row r="130" spans="1:3" x14ac:dyDescent="0.3">
      <c r="A130" s="131" t="str">
        <f>Voorraad_GANGBAAR!G139</f>
        <v>Hyssop ¦ 'ROZE'</v>
      </c>
      <c r="B130" s="131" t="str">
        <f>Voorraad_GANGBAAR!Q139</f>
        <v>Hyssopus officinalis 'Rosea'</v>
      </c>
      <c r="C130" s="117">
        <f>Voorraad_GANGBAAR!I139</f>
        <v>0</v>
      </c>
    </row>
    <row r="131" spans="1:3" x14ac:dyDescent="0.3">
      <c r="A131" s="131" t="str">
        <f>Voorraad_GANGBAAR!G140</f>
        <v>Hyssop ¦ 'WIT'</v>
      </c>
      <c r="B131" s="131" t="str">
        <f>Voorraad_GANGBAAR!Q140</f>
        <v>Hyssopus officinalis 'Alba'</v>
      </c>
      <c r="C131" s="117">
        <f>Voorraad_GANGBAAR!I140</f>
        <v>0</v>
      </c>
    </row>
    <row r="132" spans="1:3" x14ac:dyDescent="0.3">
      <c r="A132" s="131" t="str">
        <f>Voorraad_GANGBAAR!G141</f>
        <v>Ijskruid</v>
      </c>
      <c r="B132" s="131" t="str">
        <f>Voorraad_GANGBAAR!Q141</f>
        <v>Mesembryanthemum crystallinum</v>
      </c>
      <c r="C132" s="117">
        <f>Voorraad_GANGBAAR!I141</f>
        <v>0</v>
      </c>
    </row>
    <row r="133" spans="1:3" x14ac:dyDescent="0.3">
      <c r="A133" s="131" t="str">
        <f>Voorraad_GANGBAAR!G142</f>
        <v>Ijzerhard ¦ 'Ijzerkruid' ¦ 'Verbena'</v>
      </c>
      <c r="B133" s="131" t="str">
        <f>Voorraad_GANGBAAR!Q142</f>
        <v>Verbena officinalis</v>
      </c>
      <c r="C133" s="117">
        <f>Voorraad_GANGBAAR!I142</f>
        <v>0</v>
      </c>
    </row>
    <row r="134" spans="1:3" x14ac:dyDescent="0.3">
      <c r="A134" s="131" t="str">
        <f>Voorraad_GANGBAAR!G143</f>
        <v>Japanse waterpeper</v>
      </c>
      <c r="B134" s="131" t="str">
        <f>Voorraad_GANGBAAR!Q143</f>
        <v>Persicaria hydropiper var. rubra</v>
      </c>
      <c r="C134" s="117">
        <f>Voorraad_GANGBAAR!I143</f>
        <v>0</v>
      </c>
    </row>
    <row r="135" spans="1:3" x14ac:dyDescent="0.3">
      <c r="A135" s="131" t="str">
        <f>Voorraad_GANGBAAR!G144</f>
        <v>Kaapse look 'Knobiflirt' ¦ 'BONTE'</v>
      </c>
      <c r="B135" s="131" t="str">
        <f>Voorraad_GANGBAAR!Q144</f>
        <v>Tulbaghia violaceae variegata 'KnobiFlirt'</v>
      </c>
      <c r="C135" s="117">
        <f>Voorraad_GANGBAAR!I144</f>
        <v>0</v>
      </c>
    </row>
    <row r="136" spans="1:3" x14ac:dyDescent="0.3">
      <c r="A136" s="131" t="str">
        <f>Voorraad_GANGBAAR!G145</f>
        <v>Kaapse look 'Knobiflirt' ¦ 'BONTE' ¦ [P14]</v>
      </c>
      <c r="B136" s="131" t="str">
        <f>Voorraad_GANGBAAR!Q145</f>
        <v>Tulbaghia violaceae variegata 'KnobiFlirt'</v>
      </c>
      <c r="C136" s="117">
        <f>Voorraad_GANGBAAR!I145</f>
        <v>0</v>
      </c>
    </row>
    <row r="137" spans="1:3" x14ac:dyDescent="0.3">
      <c r="A137" s="131" t="str">
        <f>Voorraad_GANGBAAR!G146</f>
        <v>Kaapse look 'Knobiflirt' ¦ 'GROEN'</v>
      </c>
      <c r="B137" s="131" t="str">
        <f>Voorraad_GANGBAAR!Q146</f>
        <v>Tulbaghia violaceae 'KnobiFlirt'</v>
      </c>
      <c r="C137" s="117">
        <f>Voorraad_GANGBAAR!I146</f>
        <v>0</v>
      </c>
    </row>
    <row r="138" spans="1:3" x14ac:dyDescent="0.3">
      <c r="A138" s="131" t="str">
        <f>Voorraad_GANGBAAR!G147</f>
        <v>Kaapse look 'Knobiflirt' ¦ 'GROEN' ¦ [P14]</v>
      </c>
      <c r="B138" s="131" t="str">
        <f>Voorraad_GANGBAAR!Q147</f>
        <v>Tulbaghia violaceae 'KnobiFlirt'</v>
      </c>
      <c r="C138" s="117">
        <f>Voorraad_GANGBAAR!I147</f>
        <v>0</v>
      </c>
    </row>
    <row r="139" spans="1:3" x14ac:dyDescent="0.3">
      <c r="A139" s="131" t="str">
        <f>Voorraad_GANGBAAR!G148</f>
        <v>Kaapse look 'Knobiflirt' ¦ 'WIT'</v>
      </c>
      <c r="B139" s="131" t="str">
        <f>Voorraad_GANGBAAR!Q148</f>
        <v>Tulbaghia violaceae 'Alba'</v>
      </c>
      <c r="C139" s="117">
        <f>Voorraad_GANGBAAR!I148</f>
        <v>0</v>
      </c>
    </row>
    <row r="140" spans="1:3" x14ac:dyDescent="0.3">
      <c r="A140" s="131" t="str">
        <f>Voorraad_GANGBAAR!G149</f>
        <v>Kaasjeskruid ¦ 'Moschata'</v>
      </c>
      <c r="B140" s="131" t="str">
        <f>Voorraad_GANGBAAR!Q149</f>
        <v>Malva sylvestris moschata</v>
      </c>
      <c r="C140" s="117">
        <f>Voorraad_GANGBAAR!I149</f>
        <v>0</v>
      </c>
    </row>
    <row r="141" spans="1:3" x14ac:dyDescent="0.3">
      <c r="A141" s="131" t="str">
        <f>Voorraad_GANGBAAR!G150</f>
        <v>Kaasjeskruid ¦ 'Moschata' ¦ 'Alba'</v>
      </c>
      <c r="B141" s="131" t="str">
        <f>Voorraad_GANGBAAR!Q150</f>
        <v>Malva sylvestris moschata 'Alba'</v>
      </c>
      <c r="C141" s="117">
        <f>Voorraad_GANGBAAR!I150</f>
        <v>0</v>
      </c>
    </row>
    <row r="142" spans="1:3" x14ac:dyDescent="0.3">
      <c r="A142" s="131" t="str">
        <f>Voorraad_GANGBAAR!G151</f>
        <v>Kaasjeskruid ¦ 'Zebrina'</v>
      </c>
      <c r="B142" s="131" t="str">
        <f>Voorraad_GANGBAAR!Q151</f>
        <v xml:space="preserve">Malva sylvestris zebrina </v>
      </c>
      <c r="C142" s="117">
        <f>Voorraad_GANGBAAR!I151</f>
        <v>0</v>
      </c>
    </row>
    <row r="143" spans="1:3" x14ac:dyDescent="0.3">
      <c r="A143" s="131" t="str">
        <f>Voorraad_GANGBAAR!G152</f>
        <v>Kaaskruid</v>
      </c>
      <c r="B143" s="131" t="str">
        <f>Voorraad_GANGBAAR!Q152</f>
        <v>Paederia lanuginosa</v>
      </c>
      <c r="C143" s="117">
        <f>Voorraad_GANGBAAR!I152</f>
        <v>0</v>
      </c>
    </row>
    <row r="144" spans="1:3" x14ac:dyDescent="0.3">
      <c r="A144" s="131" t="str">
        <f>Voorraad_GANGBAAR!G153</f>
        <v>Kaffirblad¦ [P14]</v>
      </c>
      <c r="B144" s="131" t="str">
        <f>Voorraad_GANGBAAR!Q153</f>
        <v>Citrus hystrix</v>
      </c>
      <c r="C144" s="117">
        <f>Voorraad_GANGBAAR!I153</f>
        <v>0</v>
      </c>
    </row>
    <row r="145" spans="1:3" x14ac:dyDescent="0.3">
      <c r="A145" s="131" t="str">
        <f>Voorraad_GANGBAAR!G154</f>
        <v>Kamille ¦ 'Loopkamille'</v>
      </c>
      <c r="B145" s="131" t="str">
        <f>Voorraad_GANGBAAR!Q154</f>
        <v>Chamaemelum nobile 'Treneague'</v>
      </c>
      <c r="C145" s="117">
        <f>Voorraad_GANGBAAR!I154</f>
        <v>0</v>
      </c>
    </row>
    <row r="146" spans="1:3" x14ac:dyDescent="0.3">
      <c r="A146" s="131" t="str">
        <f>Voorraad_GANGBAAR!G155</f>
        <v>Kamille ¦ 'Roomse  Kamille' ¦ ENKELE BLOEM</v>
      </c>
      <c r="B146" s="131" t="str">
        <f>Voorraad_GANGBAAR!Q155</f>
        <v>Chamaemelum nobile</v>
      </c>
      <c r="C146" s="117">
        <f>Voorraad_GANGBAAR!I155</f>
        <v>0</v>
      </c>
    </row>
    <row r="147" spans="1:3" x14ac:dyDescent="0.3">
      <c r="A147" s="131" t="str">
        <f>Voorraad_GANGBAAR!G156</f>
        <v>Kamille ¦ 'Roomse  Kamille' ¦ 'Flore Pleno' ¦ DUBBELE BLOEM</v>
      </c>
      <c r="B147" s="131" t="str">
        <f>Voorraad_GANGBAAR!Q156</f>
        <v>Chamaemelum nobile 'Flore Pleno'</v>
      </c>
      <c r="C147" s="117">
        <f>Voorraad_GANGBAAR!I156</f>
        <v>0</v>
      </c>
    </row>
    <row r="148" spans="1:3" x14ac:dyDescent="0.3">
      <c r="A148" s="131" t="str">
        <f>Voorraad_GANGBAAR!G157</f>
        <v>Kardoen</v>
      </c>
      <c r="B148" s="131" t="str">
        <f>Voorraad_GANGBAAR!Q157</f>
        <v>Cynara cardunculus</v>
      </c>
      <c r="C148" s="117">
        <f>Voorraad_GANGBAAR!I157</f>
        <v>0</v>
      </c>
    </row>
    <row r="149" spans="1:3" x14ac:dyDescent="0.3">
      <c r="A149" s="131" t="str">
        <f>Voorraad_GANGBAAR!G158</f>
        <v>Kattenkruid 'Wild' ¦ 'Echt'</v>
      </c>
      <c r="B149" s="131" t="str">
        <f>Voorraad_GANGBAAR!Q158</f>
        <v>Nepeta cataria</v>
      </c>
      <c r="C149" s="117">
        <f>Voorraad_GANGBAAR!I158</f>
        <v>0</v>
      </c>
    </row>
    <row r="150" spans="1:3" x14ac:dyDescent="0.3">
      <c r="A150" s="131" t="str">
        <f>Voorraad_GANGBAAR!G159</f>
        <v xml:space="preserve">Kerrieplant ¦ 'Dwarf Curry' </v>
      </c>
      <c r="B150" s="131" t="str">
        <f>Voorraad_GANGBAAR!Q159</f>
        <v>Helichrysum italicum 'Dwarf Curry'</v>
      </c>
      <c r="C150" s="117">
        <f>Voorraad_GANGBAAR!I159</f>
        <v>0</v>
      </c>
    </row>
    <row r="151" spans="1:3" x14ac:dyDescent="0.3">
      <c r="A151" s="131" t="str">
        <f>Voorraad_GANGBAAR!G160</f>
        <v xml:space="preserve">Kerrieplant ¦ 'Tall Curry' </v>
      </c>
      <c r="B151" s="131" t="str">
        <f>Voorraad_GANGBAAR!Q160</f>
        <v>Helichrysum italicum 'Tall Curry'</v>
      </c>
      <c r="C151" s="117">
        <f>Voorraad_GANGBAAR!I160</f>
        <v>0</v>
      </c>
    </row>
    <row r="152" spans="1:3" x14ac:dyDescent="0.3">
      <c r="A152" s="131" t="str">
        <f>Voorraad_GANGBAAR!G161</f>
        <v>Kervel 'Echte Kervel'</v>
      </c>
      <c r="B152" s="131" t="str">
        <f>Voorraad_GANGBAAR!Q161</f>
        <v>Anthriscus cerefolium</v>
      </c>
      <c r="C152" s="117">
        <f>Voorraad_GANGBAAR!I161</f>
        <v>0</v>
      </c>
    </row>
    <row r="153" spans="1:3" x14ac:dyDescent="0.3">
      <c r="A153" s="131" t="str">
        <f>Voorraad_GANGBAAR!G162</f>
        <v>Koriander</v>
      </c>
      <c r="B153" s="131" t="str">
        <f>Voorraad_GANGBAAR!Q162</f>
        <v>Coriandrum sativum</v>
      </c>
      <c r="C153" s="117">
        <f>Voorraad_GANGBAAR!I162</f>
        <v>0</v>
      </c>
    </row>
    <row r="154" spans="1:3" x14ac:dyDescent="0.3">
      <c r="A154" s="131" t="str">
        <f>Voorraad_GANGBAAR!G163</f>
        <v>Koriander ¦ 'Vietnamese Koriander'</v>
      </c>
      <c r="B154" s="131" t="str">
        <f>Voorraad_GANGBAAR!Q163</f>
        <v>Persicaria odorata</v>
      </c>
      <c r="C154" s="117">
        <f>Voorraad_GANGBAAR!I163</f>
        <v>0</v>
      </c>
    </row>
    <row r="155" spans="1:3" x14ac:dyDescent="0.3">
      <c r="A155" s="131" t="str">
        <f>Voorraad_GANGBAAR!G164</f>
        <v>Kraailook</v>
      </c>
      <c r="B155" s="131" t="str">
        <f>Voorraad_GANGBAAR!Q164</f>
        <v>Allium vineale</v>
      </c>
      <c r="C155" s="117">
        <f>Voorraad_GANGBAAR!I164</f>
        <v>0</v>
      </c>
    </row>
    <row r="156" spans="1:3" x14ac:dyDescent="0.3">
      <c r="A156" s="131" t="str">
        <f>Voorraad_GANGBAAR!G165</f>
        <v>Kruipend zenegroen</v>
      </c>
      <c r="B156" s="131" t="str">
        <f>Voorraad_GANGBAAR!Q165</f>
        <v>Ajuga reptans</v>
      </c>
      <c r="C156" s="117">
        <f>Voorraad_GANGBAAR!I165</f>
        <v>0</v>
      </c>
    </row>
    <row r="157" spans="1:3" x14ac:dyDescent="0.3">
      <c r="A157" s="131" t="str">
        <f>Voorraad_GANGBAAR!G166</f>
        <v>Kruipend zenegroen ¦ 'WIT'</v>
      </c>
      <c r="B157" s="131" t="str">
        <f>Voorraad_GANGBAAR!Q166</f>
        <v>Ajuga reptans 'alba'</v>
      </c>
      <c r="C157" s="117">
        <f>Voorraad_GANGBAAR!I166</f>
        <v>0</v>
      </c>
    </row>
    <row r="158" spans="1:3" x14ac:dyDescent="0.3">
      <c r="A158" s="131" t="str">
        <f>Voorraad_GANGBAAR!G167</f>
        <v>Kummel ¦ 'Karwij'</v>
      </c>
      <c r="B158" s="131" t="str">
        <f>Voorraad_GANGBAAR!Q167</f>
        <v>Carum carvi</v>
      </c>
      <c r="C158" s="117">
        <f>Voorraad_GANGBAAR!I167</f>
        <v>0</v>
      </c>
    </row>
    <row r="159" spans="1:3" x14ac:dyDescent="0.3">
      <c r="A159" s="131" t="str">
        <f>Voorraad_GANGBAAR!G168</f>
        <v>Kurkuma ¦ [P8]</v>
      </c>
      <c r="B159" s="131" t="str">
        <f>Voorraad_GANGBAAR!Q168</f>
        <v>Curcuma longa</v>
      </c>
      <c r="C159" s="117">
        <f>Voorraad_GANGBAAR!I168</f>
        <v>0</v>
      </c>
    </row>
    <row r="160" spans="1:3" x14ac:dyDescent="0.3">
      <c r="A160" s="131" t="str">
        <f>Voorraad_GANGBAAR!G169</f>
        <v>Labradorviooltje</v>
      </c>
      <c r="B160" s="131" t="str">
        <f>Voorraad_GANGBAAR!Q169</f>
        <v>Viola labradorica</v>
      </c>
      <c r="C160" s="117">
        <f>Voorraad_GANGBAAR!I169</f>
        <v>0</v>
      </c>
    </row>
    <row r="161" spans="1:3" x14ac:dyDescent="0.3">
      <c r="A161" s="131" t="str">
        <f>Voorraad_GANGBAAR!G170</f>
        <v>Lamsoor ¦ 'Zeeaster' ¦ 'Zulte'</v>
      </c>
      <c r="B161" s="131" t="str">
        <f>Voorraad_GANGBAAR!Q170</f>
        <v>Aster tripolium</v>
      </c>
      <c r="C161" s="117">
        <f>Voorraad_GANGBAAR!I170</f>
        <v>0</v>
      </c>
    </row>
    <row r="162" spans="1:3" x14ac:dyDescent="0.3">
      <c r="A162" s="131" t="str">
        <f>Voorraad_GANGBAAR!G171</f>
        <v>Laurier</v>
      </c>
      <c r="B162" s="131" t="str">
        <f>Voorraad_GANGBAAR!Q171</f>
        <v>Laurus nobilis</v>
      </c>
      <c r="C162" s="117">
        <f>Voorraad_GANGBAAR!I171</f>
        <v>0</v>
      </c>
    </row>
    <row r="163" spans="1:3" x14ac:dyDescent="0.3">
      <c r="A163" s="131" t="str">
        <f>Voorraad_GANGBAAR!G172</f>
        <v>Laurier ¦ [P10,5]</v>
      </c>
      <c r="B163" s="131" t="str">
        <f>Voorraad_GANGBAAR!Q172</f>
        <v>Laurus nobilis</v>
      </c>
      <c r="C163" s="117">
        <f>Voorraad_GANGBAAR!I172</f>
        <v>0</v>
      </c>
    </row>
    <row r="164" spans="1:3" x14ac:dyDescent="0.3">
      <c r="A164" s="131" t="str">
        <f>Voorraad_GANGBAAR!G173</f>
        <v>Lavas ¦ 'Maggiplant' ¦ 'Franse selder'</v>
      </c>
      <c r="B164" s="131" t="str">
        <f>Voorraad_GANGBAAR!Q173</f>
        <v>Levisticum officinale</v>
      </c>
      <c r="C164" s="117">
        <f>Voorraad_GANGBAAR!I173</f>
        <v>0</v>
      </c>
    </row>
    <row r="165" spans="1:3" x14ac:dyDescent="0.3">
      <c r="A165" s="131" t="str">
        <f>Voorraad_GANGBAAR!G174</f>
        <v>Lavendel ¦ 'Allardii Meerlo'</v>
      </c>
      <c r="B165" s="131" t="str">
        <f>Voorraad_GANGBAAR!Q174</f>
        <v>Lavandula Allardii Meerlo</v>
      </c>
      <c r="C165" s="117">
        <f>Voorraad_GANGBAAR!I174</f>
        <v>0</v>
      </c>
    </row>
    <row r="166" spans="1:3" x14ac:dyDescent="0.3">
      <c r="A166" s="131" t="str">
        <f>Voorraad_GANGBAAR!G175</f>
        <v>Lavendel ¦ 'Dwarf Blue'</v>
      </c>
      <c r="B166" s="131" t="str">
        <f>Voorraad_GANGBAAR!Q175</f>
        <v>Lavendula angustifolia 'Dwarf'</v>
      </c>
      <c r="C166" s="117">
        <f>Voorraad_GANGBAAR!I175</f>
        <v>0</v>
      </c>
    </row>
    <row r="167" spans="1:3" x14ac:dyDescent="0.3">
      <c r="A167" s="131" t="str">
        <f>Voorraad_GANGBAAR!G176</f>
        <v>Lavendel ¦ 'ECHTE' 'VERA'</v>
      </c>
      <c r="B167" s="131" t="str">
        <f>Voorraad_GANGBAAR!Q176</f>
        <v>Lavendula vera</v>
      </c>
      <c r="C167" s="117">
        <f>Voorraad_GANGBAAR!I176</f>
        <v>0</v>
      </c>
    </row>
    <row r="168" spans="1:3" x14ac:dyDescent="0.3">
      <c r="A168" s="131" t="str">
        <f>Voorraad_GANGBAAR!G177</f>
        <v>Lavendel ¦ 'ROZE'</v>
      </c>
      <c r="B168" s="131" t="str">
        <f>Voorraad_GANGBAAR!Q177</f>
        <v>Lavandula angustifolia 'Rosea'</v>
      </c>
      <c r="C168" s="117">
        <f>Voorraad_GANGBAAR!I177</f>
        <v>0</v>
      </c>
    </row>
    <row r="169" spans="1:3" x14ac:dyDescent="0.3">
      <c r="A169" s="131" t="str">
        <f>Voorraad_GANGBAAR!G178</f>
        <v>Lavendel ¦ 'WIT'</v>
      </c>
      <c r="B169" s="131" t="str">
        <f>Voorraad_GANGBAAR!Q178</f>
        <v>Lavendula intermedia 'White'</v>
      </c>
      <c r="C169" s="117">
        <f>Voorraad_GANGBAAR!I178</f>
        <v>0</v>
      </c>
    </row>
    <row r="170" spans="1:3" x14ac:dyDescent="0.3">
      <c r="A170" s="131" t="str">
        <f>Voorraad_GANGBAAR!G179</f>
        <v>Lepelblad</v>
      </c>
      <c r="B170" s="131" t="str">
        <f>Voorraad_GANGBAAR!Q179</f>
        <v>Cochlearia officinalis</v>
      </c>
      <c r="C170" s="117">
        <f>Voorraad_GANGBAAR!I179</f>
        <v>0</v>
      </c>
    </row>
    <row r="171" spans="1:3" x14ac:dyDescent="0.3">
      <c r="A171" s="131" t="str">
        <f>Voorraad_GANGBAAR!G180</f>
        <v>Lichitomaat</v>
      </c>
      <c r="B171" s="131" t="str">
        <f>Voorraad_GANGBAAR!Q180</f>
        <v>Solanum sisymbriifolium</v>
      </c>
      <c r="C171" s="117">
        <f>Voorraad_GANGBAAR!I180</f>
        <v>0</v>
      </c>
    </row>
    <row r="172" spans="1:3" x14ac:dyDescent="0.3">
      <c r="A172" s="131" t="str">
        <f>Voorraad_GANGBAAR!G181</f>
        <v>Lievevrouwebedstro ¦ 'Lieve-Vrouwe-Bedstro'</v>
      </c>
      <c r="B172" s="131" t="str">
        <f>Voorraad_GANGBAAR!Q181</f>
        <v>Galium odoratum / Asperula odorata</v>
      </c>
      <c r="C172" s="117">
        <f>Voorraad_GANGBAAR!I181</f>
        <v>0</v>
      </c>
    </row>
    <row r="173" spans="1:3" x14ac:dyDescent="0.3">
      <c r="A173" s="131" t="str">
        <f>Voorraad_GANGBAAR!G182</f>
        <v>Longkruid</v>
      </c>
      <c r="B173" s="131" t="str">
        <f>Voorraad_GANGBAAR!Q182</f>
        <v>Pulmonaria officinalis</v>
      </c>
      <c r="C173" s="117">
        <f>Voorraad_GANGBAAR!I182</f>
        <v>0</v>
      </c>
    </row>
    <row r="174" spans="1:3" x14ac:dyDescent="0.3">
      <c r="A174" s="131" t="str">
        <f>Voorraad_GANGBAAR!G183</f>
        <v>Maarts viooltje ¦ 'PAARS-BLAUW'</v>
      </c>
      <c r="B174" s="131" t="str">
        <f>Voorraad_GANGBAAR!Q183</f>
        <v>Viola odorata</v>
      </c>
      <c r="C174" s="117">
        <f>Voorraad_GANGBAAR!I183</f>
        <v>0</v>
      </c>
    </row>
    <row r="175" spans="1:3" x14ac:dyDescent="0.3">
      <c r="A175" s="131" t="str">
        <f>Voorraad_GANGBAAR!G184</f>
        <v>Maarts viooltje ¦ 'ROZE'</v>
      </c>
      <c r="B175" s="131" t="str">
        <f>Voorraad_GANGBAAR!Q184</f>
        <v>Viola odorata 'rubra'</v>
      </c>
      <c r="C175" s="117">
        <f>Voorraad_GANGBAAR!I184</f>
        <v>0</v>
      </c>
    </row>
    <row r="176" spans="1:3" x14ac:dyDescent="0.3">
      <c r="A176" s="131" t="str">
        <f>Voorraad_GANGBAAR!G185</f>
        <v>Maarts viooltje ¦ 'WIT'</v>
      </c>
      <c r="B176" s="131" t="str">
        <f>Voorraad_GANGBAAR!Q185</f>
        <v>Viola odorata 'alba'</v>
      </c>
      <c r="C176" s="117">
        <f>Voorraad_GANGBAAR!I185</f>
        <v>0</v>
      </c>
    </row>
    <row r="177" spans="1:3" x14ac:dyDescent="0.3">
      <c r="A177" s="131" t="str">
        <f>Voorraad_GANGBAAR!G186</f>
        <v>Madeliefje</v>
      </c>
      <c r="B177" s="131" t="str">
        <f>Voorraad_GANGBAAR!Q186</f>
        <v>Bellis perennis</v>
      </c>
      <c r="C177" s="117">
        <f>Voorraad_GANGBAAR!I186</f>
        <v>0</v>
      </c>
    </row>
    <row r="178" spans="1:3" x14ac:dyDescent="0.3">
      <c r="A178" s="131" t="str">
        <f>Voorraad_GANGBAAR!G187</f>
        <v>Malrove</v>
      </c>
      <c r="B178" s="131" t="str">
        <f>Voorraad_GANGBAAR!Q187</f>
        <v>Marrubium vulgare</v>
      </c>
      <c r="C178" s="117">
        <f>Voorraad_GANGBAAR!I187</f>
        <v>0</v>
      </c>
    </row>
    <row r="179" spans="1:3" x14ac:dyDescent="0.3">
      <c r="A179" s="131" t="str">
        <f>Voorraad_GANGBAAR!G188</f>
        <v>Mariadistel</v>
      </c>
      <c r="B179" s="131" t="str">
        <f>Voorraad_GANGBAAR!Q188</f>
        <v>Silybum marianum</v>
      </c>
      <c r="C179" s="117">
        <f>Voorraad_GANGBAAR!I188</f>
        <v>0</v>
      </c>
    </row>
    <row r="180" spans="1:3" x14ac:dyDescent="0.3">
      <c r="A180" s="131" t="str">
        <f>Voorraad_GANGBAAR!G189</f>
        <v>Marjolein ¦ 'Compacte'</v>
      </c>
      <c r="B180" s="131" t="str">
        <f>Voorraad_GANGBAAR!Q189</f>
        <v>Origanum x vulgare 'Compactum'</v>
      </c>
      <c r="C180" s="117">
        <f>Voorraad_GANGBAAR!I189</f>
        <v>0</v>
      </c>
    </row>
    <row r="181" spans="1:3" x14ac:dyDescent="0.3">
      <c r="A181" s="131" t="str">
        <f>Voorraad_GANGBAAR!G190</f>
        <v xml:space="preserve">Marjolein ¦ 'Goudkleurig' </v>
      </c>
      <c r="B181" s="131" t="str">
        <f>Voorraad_GANGBAAR!Q190</f>
        <v>Origanum x vulgare 'Aureum Green'</v>
      </c>
      <c r="C181" s="117">
        <f>Voorraad_GANGBAAR!I190</f>
        <v>0</v>
      </c>
    </row>
    <row r="182" spans="1:3" x14ac:dyDescent="0.3">
      <c r="A182" s="131" t="str">
        <f>Voorraad_GANGBAAR!G191</f>
        <v xml:space="preserve">Marjolein ¦ 'Hot &amp; Spicy' </v>
      </c>
      <c r="B182" s="131" t="str">
        <f>Voorraad_GANGBAAR!Q191</f>
        <v>Origanum x vulgare 'Hot and Spicy'</v>
      </c>
      <c r="C182" s="117">
        <f>Voorraad_GANGBAAR!I191</f>
        <v>0</v>
      </c>
    </row>
    <row r="183" spans="1:3" x14ac:dyDescent="0.3">
      <c r="A183" s="131" t="str">
        <f>Voorraad_GANGBAAR!G192</f>
        <v>Marjolein ¦ 'Wilde Marjolein' ¦ 'Oregano'</v>
      </c>
      <c r="B183" s="131" t="str">
        <f>Voorraad_GANGBAAR!Q192</f>
        <v>Origanum vulgare</v>
      </c>
      <c r="C183" s="117">
        <f>Voorraad_GANGBAAR!I192</f>
        <v>0</v>
      </c>
    </row>
    <row r="184" spans="1:3" x14ac:dyDescent="0.3">
      <c r="A184" s="131" t="str">
        <f>Voorraad_GANGBAAR!G193</f>
        <v>Meloenpeer 'Pepino'</v>
      </c>
      <c r="B184" s="131" t="str">
        <f>Voorraad_GANGBAAR!Q193</f>
        <v>Solanum muricatum Copa</v>
      </c>
      <c r="C184" s="117">
        <f>Voorraad_GANGBAAR!I193</f>
        <v>0</v>
      </c>
    </row>
    <row r="185" spans="1:3" x14ac:dyDescent="0.3">
      <c r="A185" s="131" t="str">
        <f>Voorraad_GANGBAAR!G194</f>
        <v>Mierikswortel</v>
      </c>
      <c r="B185" s="131" t="str">
        <f>Voorraad_GANGBAAR!Q194</f>
        <v>Armoracia rusticana</v>
      </c>
      <c r="C185" s="117">
        <f>Voorraad_GANGBAAR!I194</f>
        <v>0</v>
      </c>
    </row>
    <row r="186" spans="1:3" x14ac:dyDescent="0.3">
      <c r="A186" s="131" t="str">
        <f>Voorraad_GANGBAAR!G195</f>
        <v>Mirte</v>
      </c>
      <c r="B186" s="131" t="str">
        <f>Voorraad_GANGBAAR!Q195</f>
        <v>Myrtus communis</v>
      </c>
      <c r="C186" s="117">
        <f>Voorraad_GANGBAAR!I195</f>
        <v>0</v>
      </c>
    </row>
    <row r="187" spans="1:3" x14ac:dyDescent="0.3">
      <c r="A187" s="131" t="str">
        <f>Voorraad_GANGBAAR!G196</f>
        <v>Mitsuba 'Japanse peterselie'</v>
      </c>
      <c r="B187" s="131" t="str">
        <f>Voorraad_GANGBAAR!Q196</f>
        <v>Cryptotaenia japonica</v>
      </c>
      <c r="C187" s="117">
        <f>Voorraad_GANGBAAR!I196</f>
        <v>0</v>
      </c>
    </row>
    <row r="188" spans="1:3" x14ac:dyDescent="0.3">
      <c r="A188" s="131" t="str">
        <f>Voorraad_GANGBAAR!G197</f>
        <v>Moederkruid</v>
      </c>
      <c r="B188" s="131" t="str">
        <f>Voorraad_GANGBAAR!Q197</f>
        <v>Tanacetum parthenium / Matricaria</v>
      </c>
      <c r="C188" s="117">
        <f>Voorraad_GANGBAAR!I197</f>
        <v>0</v>
      </c>
    </row>
    <row r="189" spans="1:3" x14ac:dyDescent="0.3">
      <c r="A189" s="131" t="str">
        <f>Voorraad_GANGBAAR!G198</f>
        <v>Moerasspirea</v>
      </c>
      <c r="B189" s="131" t="str">
        <f>Voorraad_GANGBAAR!Q198</f>
        <v>Filipendula ulmaria / Spiraea ulmaria L.</v>
      </c>
      <c r="C189" s="117">
        <f>Voorraad_GANGBAAR!I198</f>
        <v>0</v>
      </c>
    </row>
    <row r="190" spans="1:3" x14ac:dyDescent="0.3">
      <c r="A190" s="131" t="str">
        <f>Voorraad_GANGBAAR!G199</f>
        <v>Moeslook</v>
      </c>
      <c r="B190" s="131" t="str">
        <f>Voorraad_GANGBAAR!Q199</f>
        <v xml:space="preserve">Allium oleraceum </v>
      </c>
      <c r="C190" s="117">
        <f>Voorraad_GANGBAAR!I199</f>
        <v>0</v>
      </c>
    </row>
    <row r="191" spans="1:3" x14ac:dyDescent="0.3">
      <c r="A191" s="131" t="str">
        <f>Voorraad_GANGBAAR!G200</f>
        <v>Mukunu-Wenna</v>
      </c>
      <c r="B191" s="131" t="str">
        <f>Voorraad_GANGBAAR!Q200</f>
        <v>Althernathera sesseli</v>
      </c>
      <c r="C191" s="117">
        <f>Voorraad_GANGBAAR!I200</f>
        <v>0</v>
      </c>
    </row>
    <row r="192" spans="1:3" x14ac:dyDescent="0.3">
      <c r="A192" s="131" t="str">
        <f>Voorraad_GANGBAAR!G201</f>
        <v>Munt ¦ 'Aardbei'</v>
      </c>
      <c r="B192" s="131" t="str">
        <f>Voorraad_GANGBAAR!Q201</f>
        <v>Mentha strawberry</v>
      </c>
      <c r="C192" s="117">
        <f>Voorraad_GANGBAAR!I201</f>
        <v>0</v>
      </c>
    </row>
    <row r="193" spans="1:3" x14ac:dyDescent="0.3">
      <c r="A193" s="131" t="str">
        <f>Voorraad_GANGBAAR!G202</f>
        <v>Munt ¦ 'Ananas' ¦ 'Bonte Appelmunt'</v>
      </c>
      <c r="B193" s="131" t="str">
        <f>Voorraad_GANGBAAR!Q202</f>
        <v xml:space="preserve">Mentha x suaveolens 'Variegata' </v>
      </c>
      <c r="C193" s="117">
        <f>Voorraad_GANGBAAR!I202</f>
        <v>0</v>
      </c>
    </row>
    <row r="194" spans="1:3" x14ac:dyDescent="0.3">
      <c r="A194" s="131" t="str">
        <f>Voorraad_GANGBAAR!G203</f>
        <v>Munt ¦ 'Appel'</v>
      </c>
      <c r="B194" s="131" t="str">
        <f>Voorraad_GANGBAAR!Q203</f>
        <v>Mentha x suaveolens 'Apple Mint'</v>
      </c>
      <c r="C194" s="117">
        <f>Voorraad_GANGBAAR!I203</f>
        <v>0</v>
      </c>
    </row>
    <row r="195" spans="1:3" x14ac:dyDescent="0.3">
      <c r="A195" s="131" t="str">
        <f>Voorraad_GANGBAAR!G204</f>
        <v>Munt ¦ 'Appelsien' ¦ 'Sinaasappel'</v>
      </c>
      <c r="B195" s="131" t="str">
        <f>Voorraad_GANGBAAR!Q204</f>
        <v>Mentha x piperita 'Orange'</v>
      </c>
      <c r="C195" s="117">
        <f>Voorraad_GANGBAAR!I204</f>
        <v>0</v>
      </c>
    </row>
    <row r="196" spans="1:3" x14ac:dyDescent="0.3">
      <c r="A196" s="131" t="str">
        <f>Voorraad_GANGBAAR!G205</f>
        <v xml:space="preserve">Munt ¦ 'Banaan' </v>
      </c>
      <c r="B196" s="131" t="str">
        <f>Voorraad_GANGBAAR!Q205</f>
        <v>Mentha arvensis Banana</v>
      </c>
      <c r="C196" s="117">
        <f>Voorraad_GANGBAAR!I205</f>
        <v>0</v>
      </c>
    </row>
    <row r="197" spans="1:3" x14ac:dyDescent="0.3">
      <c r="A197" s="131" t="str">
        <f>Voorraad_GANGBAAR!G206</f>
        <v xml:space="preserve">Munt ¦ 'Basilicum' </v>
      </c>
      <c r="B197" s="131" t="str">
        <f>Voorraad_GANGBAAR!Q206</f>
        <v>Mentha piperita citrata Basil</v>
      </c>
      <c r="C197" s="117">
        <f>Voorraad_GANGBAAR!I206</f>
        <v>0</v>
      </c>
    </row>
    <row r="198" spans="1:3" x14ac:dyDescent="0.3">
      <c r="A198" s="131" t="str">
        <f>Voorraad_GANGBAAR!G207</f>
        <v>Munt ¦ 'Berries and Cream'</v>
      </c>
      <c r="B198" s="131" t="str">
        <f>Voorraad_GANGBAAR!Q207</f>
        <v>Mentha x 'Berries and Cream'</v>
      </c>
      <c r="C198" s="117">
        <f>Voorraad_GANGBAAR!I207</f>
        <v>0</v>
      </c>
    </row>
    <row r="199" spans="1:3" x14ac:dyDescent="0.3">
      <c r="A199" s="131" t="str">
        <f>Voorraad_GANGBAAR!G208</f>
        <v xml:space="preserve">Munt ¦ 'Chocolademunt' </v>
      </c>
      <c r="B199" s="131" t="str">
        <f>Voorraad_GANGBAAR!Q208</f>
        <v>Mentha x piperita f. citrata x 'Chocolate'</v>
      </c>
      <c r="C199" s="117">
        <f>Voorraad_GANGBAAR!I208</f>
        <v>0</v>
      </c>
    </row>
    <row r="200" spans="1:3" x14ac:dyDescent="0.3">
      <c r="A200" s="131" t="str">
        <f>Voorraad_GANGBAAR!G209</f>
        <v>Munt ¦ 'Citroen'</v>
      </c>
      <c r="B200" s="131" t="str">
        <f>Voorraad_GANGBAAR!Q209</f>
        <v>Mentha x piperita 'Hillary's Sweet Lemon'</v>
      </c>
      <c r="C200" s="117">
        <f>Voorraad_GANGBAAR!I209</f>
        <v>0</v>
      </c>
    </row>
    <row r="201" spans="1:3" x14ac:dyDescent="0.3">
      <c r="A201" s="131" t="str">
        <f>Voorraad_GANGBAAR!G210</f>
        <v>Munt ¦ 'Citroen-Limoen'</v>
      </c>
      <c r="B201" s="131" t="str">
        <f>Voorraad_GANGBAAR!Q210</f>
        <v>Mentha x gentilis 'Lemon-Lime'</v>
      </c>
      <c r="C201" s="117">
        <f>Voorraad_GANGBAAR!I210</f>
        <v>0</v>
      </c>
    </row>
    <row r="202" spans="1:3" x14ac:dyDescent="0.3">
      <c r="A202" s="131" t="str">
        <f>Voorraad_GANGBAAR!G211</f>
        <v>Munt ¦ 'Corsicaanse'</v>
      </c>
      <c r="B202" s="131" t="str">
        <f>Voorraad_GANGBAAR!Q211</f>
        <v xml:space="preserve">Mentha requienii / Mentha corsica </v>
      </c>
      <c r="C202" s="117">
        <f>Voorraad_GANGBAAR!I211</f>
        <v>0</v>
      </c>
    </row>
    <row r="203" spans="1:3" x14ac:dyDescent="0.3">
      <c r="A203" s="131" t="str">
        <f>Voorraad_GANGBAAR!G212</f>
        <v>Munt ¦ 'Eau-de-Cologne'</v>
      </c>
      <c r="B203" s="131" t="str">
        <f>Voorraad_GANGBAAR!Q212</f>
        <v>Mentha x piperita citrata x 'Eau-de-Cologne'</v>
      </c>
      <c r="C203" s="117">
        <f>Voorraad_GANGBAAR!I212</f>
        <v>0</v>
      </c>
    </row>
    <row r="204" spans="1:3" x14ac:dyDescent="0.3">
      <c r="A204" s="131" t="str">
        <f>Voorraad_GANGBAAR!G213</f>
        <v>Munt ¦ 'Gember' - 'Palingkruid'</v>
      </c>
      <c r="B204" s="131" t="str">
        <f>Voorraad_GANGBAAR!Q213</f>
        <v>Mentha x gentilis 'variegata'</v>
      </c>
      <c r="C204" s="117">
        <f>Voorraad_GANGBAAR!I213</f>
        <v>0</v>
      </c>
    </row>
    <row r="205" spans="1:3" x14ac:dyDescent="0.3">
      <c r="A205" s="131" t="str">
        <f>Voorraad_GANGBAAR!G214</f>
        <v>Munt ¦ 'Groene' ¦ 'Aarmunt'</v>
      </c>
      <c r="B205" s="131" t="str">
        <f>Voorraad_GANGBAAR!Q214</f>
        <v>Mentha spicata 'Green Mint'</v>
      </c>
      <c r="C205" s="117">
        <f>Voorraad_GANGBAAR!I214</f>
        <v>0</v>
      </c>
    </row>
    <row r="206" spans="1:3" x14ac:dyDescent="0.3">
      <c r="A206" s="131" t="str">
        <f>Voorraad_GANGBAAR!G215</f>
        <v>Munt ¦ 'Ijsmunt'</v>
      </c>
      <c r="B206" s="131" t="str">
        <f>Voorraad_GANGBAAR!Q215</f>
        <v>Mentha rotundifolia 'Glaciale'</v>
      </c>
      <c r="C206" s="117">
        <f>Voorraad_GANGBAAR!I215</f>
        <v>0</v>
      </c>
    </row>
    <row r="207" spans="1:3" x14ac:dyDescent="0.3">
      <c r="A207" s="131" t="str">
        <f>Voorraad_GANGBAAR!G216</f>
        <v>Munt ¦ 'Indische'</v>
      </c>
      <c r="B207" s="131" t="str">
        <f>Voorraad_GANGBAAR!Q216</f>
        <v>Mentha Douglassii 'Indian Mint'</v>
      </c>
      <c r="C207" s="117">
        <f>Voorraad_GANGBAAR!I216</f>
        <v>0</v>
      </c>
    </row>
    <row r="208" spans="1:3" x14ac:dyDescent="0.3">
      <c r="A208" s="131" t="str">
        <f>Voorraad_GANGBAAR!G217</f>
        <v>Munt ¦ 'Kauwgum'</v>
      </c>
      <c r="B208" s="131" t="str">
        <f>Voorraad_GANGBAAR!Q217</f>
        <v>Mentha 'Chewing gum'</v>
      </c>
      <c r="C208" s="117">
        <f>Voorraad_GANGBAAR!I217</f>
        <v>0</v>
      </c>
    </row>
    <row r="209" spans="1:3" x14ac:dyDescent="0.3">
      <c r="A209" s="131" t="str">
        <f>Voorraad_GANGBAAR!G218</f>
        <v xml:space="preserve">Munt ¦ 'Kruizemunt' </v>
      </c>
      <c r="B209" s="131" t="str">
        <f>Voorraad_GANGBAAR!Q218</f>
        <v>Mentha spicata 'Crispa' / Mentha spicata 'Crispum'</v>
      </c>
      <c r="C209" s="117">
        <f>Voorraad_GANGBAAR!I218</f>
        <v>0</v>
      </c>
    </row>
    <row r="210" spans="1:3" x14ac:dyDescent="0.3">
      <c r="A210" s="131" t="str">
        <f>Voorraad_GANGBAAR!G219</f>
        <v>Munt ¦ 'Mandarijn'</v>
      </c>
      <c r="B210" s="131" t="str">
        <f>Voorraad_GANGBAAR!Q219</f>
        <v>Mentha 'Mandarin'</v>
      </c>
      <c r="C210" s="117">
        <f>Voorraad_GANGBAAR!I219</f>
        <v>0</v>
      </c>
    </row>
    <row r="211" spans="1:3" x14ac:dyDescent="0.3">
      <c r="A211" s="131" t="str">
        <f>Voorraad_GANGBAAR!G220</f>
        <v>Munt ¦ 'Marokkaanse'</v>
      </c>
      <c r="B211" s="131" t="str">
        <f>Voorraad_GANGBAAR!Q220</f>
        <v>Mentha spicata 'Moroccan' / 'Maroccan Mint'</v>
      </c>
      <c r="C211" s="117">
        <f>Voorraad_GANGBAAR!I220</f>
        <v>0</v>
      </c>
    </row>
    <row r="212" spans="1:3" x14ac:dyDescent="0.3">
      <c r="A212" s="131" t="str">
        <f>Voorraad_GANGBAAR!G221</f>
        <v>Munt ¦ 'Marrakech' ¦ 'Mojito'</v>
      </c>
      <c r="B212" s="131" t="str">
        <f>Voorraad_GANGBAAR!Q221</f>
        <v>Mentha 'Marrakech'</v>
      </c>
      <c r="C212" s="117">
        <f>Voorraad_GANGBAAR!I221</f>
        <v>0</v>
      </c>
    </row>
    <row r="213" spans="1:3" x14ac:dyDescent="0.3">
      <c r="A213" s="131" t="str">
        <f>Voorraad_GANGBAAR!G222</f>
        <v>Munt ¦ 'Peer'</v>
      </c>
      <c r="B213" s="131" t="str">
        <f>Voorraad_GANGBAAR!Q222</f>
        <v>Mentha 'Jessica's Sweet Pear'</v>
      </c>
      <c r="C213" s="117">
        <f>Voorraad_GANGBAAR!I222</f>
        <v>0</v>
      </c>
    </row>
    <row r="214" spans="1:3" x14ac:dyDescent="0.3">
      <c r="A214" s="131" t="str">
        <f>Voorraad_GANGBAAR!G223</f>
        <v>Munt ¦ 'Pepermunt'</v>
      </c>
      <c r="B214" s="131" t="str">
        <f>Voorraad_GANGBAAR!Q223</f>
        <v>Mentha piperita</v>
      </c>
      <c r="C214" s="117">
        <f>Voorraad_GANGBAAR!I223</f>
        <v>0</v>
      </c>
    </row>
    <row r="215" spans="1:3" x14ac:dyDescent="0.3">
      <c r="A215" s="131" t="str">
        <f>Voorraad_GANGBAAR!G224</f>
        <v>Munt ¦ 'Polei'</v>
      </c>
      <c r="B215" s="131" t="str">
        <f>Voorraad_GANGBAAR!Q224</f>
        <v>Mentha pulegium</v>
      </c>
      <c r="C215" s="117">
        <f>Voorraad_GANGBAAR!I224</f>
        <v>0</v>
      </c>
    </row>
    <row r="216" spans="1:3" x14ac:dyDescent="0.3">
      <c r="A216" s="131" t="str">
        <f>Voorraad_GANGBAAR!G225</f>
        <v>Munt ¦ 'Pompelmoes'</v>
      </c>
      <c r="B216" s="131" t="str">
        <f>Voorraad_GANGBAAR!Q225</f>
        <v>Mentha x piperita f. citrata x 'Grapefruit'</v>
      </c>
      <c r="C216" s="117">
        <f>Voorraad_GANGBAAR!I225</f>
        <v>0</v>
      </c>
    </row>
    <row r="217" spans="1:3" x14ac:dyDescent="0.3">
      <c r="A217" s="131" t="str">
        <f>Voorraad_GANGBAAR!G226</f>
        <v>Munt ¦ 'Thaise'</v>
      </c>
      <c r="B217" s="131" t="str">
        <f>Voorraad_GANGBAAR!Q226</f>
        <v>Mentha Thai</v>
      </c>
      <c r="C217" s="117">
        <f>Voorraad_GANGBAAR!I226</f>
        <v>0</v>
      </c>
    </row>
    <row r="218" spans="1:3" x14ac:dyDescent="0.3">
      <c r="A218" s="131" t="str">
        <f>Voorraad_GANGBAAR!G227</f>
        <v>Munt ¦ 'Watermunt'</v>
      </c>
      <c r="B218" s="131" t="str">
        <f>Voorraad_GANGBAAR!Q227</f>
        <v>Mentha Aquatica</v>
      </c>
      <c r="C218" s="117">
        <f>Voorraad_GANGBAAR!I227</f>
        <v>0</v>
      </c>
    </row>
    <row r="219" spans="1:3" x14ac:dyDescent="0.3">
      <c r="A219" s="131" t="str">
        <f>Voorraad_GANGBAAR!G228</f>
        <v>Munt ¦ 'Witte Appelmunt'</v>
      </c>
      <c r="B219" s="131" t="str">
        <f>Voorraad_GANGBAAR!Q228</f>
        <v>Mentha x suaveolens 'Rokoko'</v>
      </c>
      <c r="C219" s="117">
        <f>Voorraad_GANGBAAR!I228</f>
        <v>0</v>
      </c>
    </row>
    <row r="220" spans="1:3" x14ac:dyDescent="0.3">
      <c r="A220" s="131" t="str">
        <f>Voorraad_GANGBAAR!G229</f>
        <v>Muntverbena 'Argentijnse'</v>
      </c>
      <c r="B220" s="131" t="str">
        <f>Voorraad_GANGBAAR!Q229</f>
        <v>Lippia polystacha</v>
      </c>
      <c r="C220" s="117">
        <f>Voorraad_GANGBAAR!I229</f>
        <v>0</v>
      </c>
    </row>
    <row r="221" spans="1:3" x14ac:dyDescent="0.3">
      <c r="A221" s="131" t="str">
        <f>Voorraad_GANGBAAR!G230</f>
        <v>Oca ¦ 'ROZE'</v>
      </c>
      <c r="B221" s="131" t="str">
        <f>Voorraad_GANGBAAR!Q230</f>
        <v>Oxalis tuberosa 'Pink'</v>
      </c>
      <c r="C221" s="117">
        <f>Voorraad_GANGBAAR!I230</f>
        <v>0</v>
      </c>
    </row>
    <row r="222" spans="1:3" x14ac:dyDescent="0.3">
      <c r="A222" s="131" t="str">
        <f>Voorraad_GANGBAAR!G231</f>
        <v>Oca ¦ 'WIT'</v>
      </c>
      <c r="B222" s="131" t="str">
        <f>Voorraad_GANGBAAR!Q231</f>
        <v>Oxalis tuberosa 'Wit'</v>
      </c>
      <c r="C222" s="117">
        <f>Voorraad_GANGBAAR!I231</f>
        <v>0</v>
      </c>
    </row>
    <row r="223" spans="1:3" x14ac:dyDescent="0.3">
      <c r="A223" s="131" t="str">
        <f>Voorraad_GANGBAAR!G232</f>
        <v>Oerprei ¦ 'Doorlevende prei'</v>
      </c>
      <c r="B223" s="131" t="str">
        <f>Voorraad_GANGBAAR!Q232</f>
        <v>Allium ampeloprasum (var. Holmense)</v>
      </c>
      <c r="C223" s="117">
        <f>Voorraad_GANGBAAR!I232</f>
        <v>0</v>
      </c>
    </row>
    <row r="224" spans="1:3" x14ac:dyDescent="0.3">
      <c r="A224" s="131" t="str">
        <f>Voorraad_GANGBAAR!G233</f>
        <v>Oesterblad ¦ 'Oyster Leave'</v>
      </c>
      <c r="B224" s="131" t="str">
        <f>Voorraad_GANGBAAR!Q233</f>
        <v>Mertensia maritima / 'Oyster Plant'</v>
      </c>
      <c r="C224" s="117">
        <f>Voorraad_GANGBAAR!I233</f>
        <v>0</v>
      </c>
    </row>
    <row r="225" spans="1:3" x14ac:dyDescent="0.3">
      <c r="A225" s="131" t="str">
        <f>Voorraad_GANGBAAR!G234</f>
        <v>Olijfkruid</v>
      </c>
      <c r="B225" s="131" t="str">
        <f>Voorraad_GANGBAAR!Q234</f>
        <v>Santolina viridis</v>
      </c>
      <c r="C225" s="117">
        <f>Voorraad_GANGBAAR!I234</f>
        <v>0</v>
      </c>
    </row>
    <row r="226" spans="1:3" x14ac:dyDescent="0.3">
      <c r="A226" s="131" t="str">
        <f>Voorraad_GANGBAAR!G235</f>
        <v>Olijfkruid ¦ 'Lemon Fizz'</v>
      </c>
      <c r="B226" s="131" t="str">
        <f>Voorraad_GANGBAAR!Q235</f>
        <v>Santolina viridis 'Lemon Fizz'</v>
      </c>
      <c r="C226" s="117">
        <f>Voorraad_GANGBAAR!I235</f>
        <v>0</v>
      </c>
    </row>
    <row r="227" spans="1:3" x14ac:dyDescent="0.3">
      <c r="A227" s="131" t="str">
        <f>Voorraad_GANGBAAR!G236</f>
        <v>Onsterfelijkheidskruid</v>
      </c>
      <c r="B227" s="131" t="str">
        <f>Voorraad_GANGBAAR!Q236</f>
        <v>Gynostemma pentaphyllum (Jiaogulan)</v>
      </c>
      <c r="C227" s="117">
        <f>Voorraad_GANGBAAR!I236</f>
        <v>0</v>
      </c>
    </row>
    <row r="228" spans="1:3" x14ac:dyDescent="0.3">
      <c r="A228" s="131" t="str">
        <f>Voorraad_GANGBAAR!G237</f>
        <v>Oost-Indische kers ¦ 'Empress Of India'</v>
      </c>
      <c r="B228" s="131" t="str">
        <f>Voorraad_GANGBAAR!Q237</f>
        <v>Tropaeolum 'Empress Of India'</v>
      </c>
      <c r="C228" s="117">
        <f>Voorraad_GANGBAAR!I237</f>
        <v>0</v>
      </c>
    </row>
    <row r="229" spans="1:3" x14ac:dyDescent="0.3">
      <c r="A229" s="131" t="str">
        <f>Voorraad_GANGBAAR!G238</f>
        <v>Oost-Indische kers ¦ 'Peach Melba'</v>
      </c>
      <c r="B229" s="131" t="str">
        <f>Voorraad_GANGBAAR!Q238</f>
        <v>Tropaeolum 'majus Peach Melba'</v>
      </c>
      <c r="C229" s="117">
        <f>Voorraad_GANGBAAR!I238</f>
        <v>0</v>
      </c>
    </row>
    <row r="230" spans="1:3" x14ac:dyDescent="0.3">
      <c r="A230" s="131" t="str">
        <f>Voorraad_GANGBAAR!G239</f>
        <v>Palingkruid - Munt ¦ 'Gember'</v>
      </c>
      <c r="B230" s="131" t="str">
        <f>Voorraad_GANGBAAR!Q239</f>
        <v>Mentha x gentilis 'variegata'</v>
      </c>
      <c r="C230" s="117">
        <f>Voorraad_GANGBAAR!I239</f>
        <v>0</v>
      </c>
    </row>
    <row r="231" spans="1:3" x14ac:dyDescent="0.3">
      <c r="A231" s="131" t="str">
        <f>Voorraad_GANGBAAR!G240</f>
        <v>Par-Cel ¦ 'Zwolsche Krul'</v>
      </c>
      <c r="B231" s="131" t="str">
        <f>Voorraad_GANGBAAR!Q240</f>
        <v>Apium graveolens secalinum</v>
      </c>
      <c r="C231" s="117">
        <f>Voorraad_GANGBAAR!I240</f>
        <v>0</v>
      </c>
    </row>
    <row r="232" spans="1:3" x14ac:dyDescent="0.3">
      <c r="A232" s="131" t="str">
        <f>Voorraad_GANGBAAR!G241</f>
        <v>Peperkers ¦ [P14]</v>
      </c>
      <c r="B232" s="131" t="str">
        <f>Voorraad_GANGBAAR!Q241</f>
        <v>Lepidium latifolium</v>
      </c>
      <c r="C232" s="117">
        <f>Voorraad_GANGBAAR!I241</f>
        <v>0</v>
      </c>
    </row>
    <row r="233" spans="1:3" x14ac:dyDescent="0.3">
      <c r="A233" s="131" t="str">
        <f>Voorraad_GANGBAAR!G242</f>
        <v xml:space="preserve">Peterselie ¦ 'Krulpeterselie' </v>
      </c>
      <c r="B233" s="131" t="str">
        <f>Voorraad_GANGBAAR!Q242</f>
        <v>Petroselinum crispum 'Crispum'</v>
      </c>
      <c r="C233" s="117">
        <f>Voorraad_GANGBAAR!I242</f>
        <v>0</v>
      </c>
    </row>
    <row r="234" spans="1:3" x14ac:dyDescent="0.3">
      <c r="A234" s="131" t="str">
        <f>Voorraad_GANGBAAR!G243</f>
        <v>Peterselie ¦ 'Platte' ¦ 'Franse'</v>
      </c>
      <c r="B234" s="131" t="str">
        <f>Voorraad_GANGBAAR!Q243</f>
        <v>Petroselinum crispum var. 'Neapolitanum'</v>
      </c>
      <c r="C234" s="117">
        <f>Voorraad_GANGBAAR!I243</f>
        <v>0</v>
      </c>
    </row>
    <row r="235" spans="1:3" x14ac:dyDescent="0.3">
      <c r="A235" s="131" t="str">
        <f>Voorraad_GANGBAAR!G244</f>
        <v>Pimpernel 'Kleine Pimpernel'</v>
      </c>
      <c r="B235" s="131" t="str">
        <f>Voorraad_GANGBAAR!Q244</f>
        <v>Sanguisorba minor</v>
      </c>
      <c r="C235" s="117">
        <f>Voorraad_GANGBAAR!I244</f>
        <v>0</v>
      </c>
    </row>
    <row r="236" spans="1:3" x14ac:dyDescent="0.3">
      <c r="A236" s="131" t="str">
        <f>Voorraad_GANGBAAR!G245</f>
        <v>Pinksterbloem</v>
      </c>
      <c r="B236" s="131" t="str">
        <f>Voorraad_GANGBAAR!Q245</f>
        <v>Cardamine pratensis</v>
      </c>
      <c r="C236" s="117">
        <f>Voorraad_GANGBAAR!I245</f>
        <v>0</v>
      </c>
    </row>
    <row r="237" spans="1:3" x14ac:dyDescent="0.3">
      <c r="A237" s="131" t="str">
        <f>Voorraad_GANGBAAR!G246</f>
        <v xml:space="preserve">Postelein 'Winterpostelein' </v>
      </c>
      <c r="B237" s="131" t="str">
        <f>Voorraad_GANGBAAR!Q246</f>
        <v>Claytonia perfoliata</v>
      </c>
      <c r="C237" s="117">
        <f>Voorraad_GANGBAAR!I246</f>
        <v>0</v>
      </c>
    </row>
    <row r="238" spans="1:3" x14ac:dyDescent="0.3">
      <c r="A238" s="131" t="str">
        <f>Voorraad_GANGBAAR!G247</f>
        <v>Rabarber</v>
      </c>
      <c r="B238" s="131" t="str">
        <f>Voorraad_GANGBAAR!Q247</f>
        <v>Rheum rhabarbarum</v>
      </c>
      <c r="C238" s="117">
        <f>Voorraad_GANGBAAR!I247</f>
        <v>0</v>
      </c>
    </row>
    <row r="239" spans="1:3" x14ac:dyDescent="0.3">
      <c r="A239" s="131" t="str">
        <f>Voorraad_GANGBAAR!G248</f>
        <v>Rabarber ¦ 'Canada Red' ¦  [P18]</v>
      </c>
      <c r="B239" s="131" t="str">
        <f>Voorraad_GANGBAAR!Q248</f>
        <v>Rheum rhabarbarum 'Canada Red'</v>
      </c>
      <c r="C239" s="117">
        <f>Voorraad_GANGBAAR!I248</f>
        <v>0</v>
      </c>
    </row>
    <row r="240" spans="1:3" x14ac:dyDescent="0.3">
      <c r="A240" s="131" t="str">
        <f>Voorraad_GANGBAAR!G249</f>
        <v>Rabarber ¦ 'Champagne' ¦  [P18]</v>
      </c>
      <c r="B240" s="131" t="str">
        <f>Voorraad_GANGBAAR!Q249</f>
        <v>Rheum rhabarbarum 'Champagne'</v>
      </c>
      <c r="C240" s="117">
        <f>Voorraad_GANGBAAR!I249</f>
        <v>0</v>
      </c>
    </row>
    <row r="241" spans="1:3" x14ac:dyDescent="0.3">
      <c r="A241" s="131" t="str">
        <f>Voorraad_GANGBAAR!G250</f>
        <v>Rabarber ¦ 'Frambozenrood' ¦ [P18]</v>
      </c>
      <c r="B241" s="131" t="str">
        <f>Voorraad_GANGBAAR!Q250</f>
        <v>Rheum rhabarbarum 'Frambozenrood'</v>
      </c>
      <c r="C241" s="117">
        <f>Voorraad_GANGBAAR!I250</f>
        <v>0</v>
      </c>
    </row>
    <row r="242" spans="1:3" x14ac:dyDescent="0.3">
      <c r="A242" s="131" t="str">
        <f>Voorraad_GANGBAAR!G251</f>
        <v>Rabarber ¦ 'Goliath' ¦ [P18]</v>
      </c>
      <c r="B242" s="131" t="str">
        <f>Voorraad_GANGBAAR!Q251</f>
        <v>Rheum rhabarbarum 'Goliath'</v>
      </c>
      <c r="C242" s="117">
        <f>Voorraad_GANGBAAR!I251</f>
        <v>0</v>
      </c>
    </row>
    <row r="243" spans="1:3" x14ac:dyDescent="0.3">
      <c r="A243" s="131" t="str">
        <f>Voorraad_GANGBAAR!G252</f>
        <v>Rabarber ¦ 'Holsteiner Blüt' ¦ [P18]</v>
      </c>
      <c r="B243" s="131" t="str">
        <f>Voorraad_GANGBAAR!Q252</f>
        <v>Rheum rhabarbarum 'Holsteiner Blüt'</v>
      </c>
      <c r="C243" s="117">
        <f>Voorraad_GANGBAAR!I252</f>
        <v>0</v>
      </c>
    </row>
    <row r="244" spans="1:3" x14ac:dyDescent="0.3">
      <c r="A244" s="131" t="str">
        <f>Voorraad_GANGBAAR!G253</f>
        <v>Rabarber ¦ 'Timperley Early' ¦ [P18]</v>
      </c>
      <c r="B244" s="131" t="str">
        <f>Voorraad_GANGBAAR!Q253</f>
        <v>Rheum rhabarbarum 'Timperley Early'</v>
      </c>
      <c r="C244" s="117">
        <f>Voorraad_GANGBAAR!I253</f>
        <v>0</v>
      </c>
    </row>
    <row r="245" spans="1:3" x14ac:dyDescent="0.3">
      <c r="A245" s="131" t="str">
        <f>Voorraad_GANGBAAR!G254</f>
        <v>Rabarber ¦ 'Victoria' ¦ [P18]</v>
      </c>
      <c r="B245" s="131" t="str">
        <f>Voorraad_GANGBAAR!Q254</f>
        <v>Rheum rhabarbarum 'Victoria'</v>
      </c>
      <c r="C245" s="117">
        <f>Voorraad_GANGBAAR!I254</f>
        <v>0</v>
      </c>
    </row>
    <row r="246" spans="1:3" x14ac:dyDescent="0.3">
      <c r="A246" s="131" t="str">
        <f>Voorraad_GANGBAAR!G255</f>
        <v>Roomse kervel</v>
      </c>
      <c r="B246" s="131" t="str">
        <f>Voorraad_GANGBAAR!Q255</f>
        <v>Myrrhis odorata</v>
      </c>
      <c r="C246" s="117">
        <f>Voorraad_GANGBAAR!I255</f>
        <v>0</v>
      </c>
    </row>
    <row r="247" spans="1:3" x14ac:dyDescent="0.3">
      <c r="A247" s="131" t="str">
        <f>Voorraad_GANGBAAR!G256</f>
        <v>Roze look</v>
      </c>
      <c r="B247" s="131" t="str">
        <f>Voorraad_GANGBAAR!Q256</f>
        <v>Allium roseum</v>
      </c>
      <c r="C247" s="117">
        <f>Voorraad_GANGBAAR!I256</f>
        <v>0</v>
      </c>
    </row>
    <row r="248" spans="1:3" x14ac:dyDescent="0.3">
      <c r="A248" s="131" t="str">
        <f>Voorraad_GANGBAAR!G257</f>
        <v>Rozemarijn ¦ Kruip - Hang - Growflow</v>
      </c>
      <c r="B248" s="131" t="str">
        <f>Voorraad_GANGBAAR!Q257</f>
        <v>Rosmarinus prostratus 'Riviera'</v>
      </c>
      <c r="C248" s="117">
        <f>Voorraad_GANGBAAR!I257</f>
        <v>0</v>
      </c>
    </row>
    <row r="249" spans="1:3" x14ac:dyDescent="0.3">
      <c r="A249" s="131" t="str">
        <f>Voorraad_GANGBAAR!G258</f>
        <v>Rozemarijn ¦ Opgaand</v>
      </c>
      <c r="B249" s="131" t="str">
        <f>Voorraad_GANGBAAR!Q258</f>
        <v>Rosmarinus officinalis</v>
      </c>
      <c r="C249" s="117">
        <f>Voorraad_GANGBAAR!I258</f>
        <v>0</v>
      </c>
    </row>
    <row r="250" spans="1:3" x14ac:dyDescent="0.3">
      <c r="A250" s="131" t="str">
        <f>Voorraad_GANGBAAR!G259</f>
        <v>Rozemarijn ¦ Opgaand ¦ 'Abraxas'</v>
      </c>
      <c r="B250" s="131" t="str">
        <f>Voorraad_GANGBAAR!Q259</f>
        <v>Rosmarinus officinalis 'Abraxas'</v>
      </c>
      <c r="C250" s="117">
        <f>Voorraad_GANGBAAR!I259</f>
        <v>0</v>
      </c>
    </row>
    <row r="251" spans="1:3" x14ac:dyDescent="0.3">
      <c r="A251" s="131" t="str">
        <f>Voorraad_GANGBAAR!G260</f>
        <v>Rozemarijn ¦ Opgaand ¦ 'Fijnbladig' ¦ 'Sissinghurst Blue'</v>
      </c>
      <c r="B251" s="131" t="str">
        <f>Voorraad_GANGBAAR!Q260</f>
        <v>Rosmarinus officinalis 'Sissinghurst Blue'</v>
      </c>
      <c r="C251" s="117">
        <f>Voorraad_GANGBAAR!I260</f>
        <v>0</v>
      </c>
    </row>
    <row r="252" spans="1:3" x14ac:dyDescent="0.3">
      <c r="A252" s="131" t="str">
        <f>Voorraad_GANGBAAR!G261</f>
        <v>Rozemarijn ¦ Opgaand ¦ 'Gember'</v>
      </c>
      <c r="B252" s="131" t="str">
        <f>Voorraad_GANGBAAR!Q261</f>
        <v>Rosmarinus officinalis 'Green Ginger'</v>
      </c>
      <c r="C252" s="117">
        <f>Voorraad_GANGBAAR!I261</f>
        <v>0</v>
      </c>
    </row>
    <row r="253" spans="1:3" x14ac:dyDescent="0.3">
      <c r="A253" s="131" t="str">
        <f>Voorraad_GANGBAAR!G262</f>
        <v>Rozemarijn ¦ Opgaand ¦ 'Sardinië'</v>
      </c>
      <c r="B253" s="131" t="str">
        <f>Voorraad_GANGBAAR!Q262</f>
        <v>Rosmarinus officinalis 'Improved'</v>
      </c>
      <c r="C253" s="117">
        <f>Voorraad_GANGBAAR!I262</f>
        <v>0</v>
      </c>
    </row>
    <row r="254" spans="1:3" x14ac:dyDescent="0.3">
      <c r="A254" s="131" t="str">
        <f>Voorraad_GANGBAAR!G263</f>
        <v>Rucola ¦ 'Raketsla' ¦ 'Notensla'</v>
      </c>
      <c r="B254" s="131" t="str">
        <f>Voorraad_GANGBAAR!Q263</f>
        <v>Eruca vesicaria subsp. Sativa / diplotaxis erucoides</v>
      </c>
      <c r="C254" s="117">
        <f>Voorraad_GANGBAAR!I263</f>
        <v>0</v>
      </c>
    </row>
    <row r="255" spans="1:3" x14ac:dyDescent="0.3">
      <c r="A255" s="131" t="str">
        <f>Voorraad_GANGBAAR!G264</f>
        <v>Safraankrokus</v>
      </c>
      <c r="B255" s="131" t="str">
        <f>Voorraad_GANGBAAR!Q264</f>
        <v>Crocus sativus</v>
      </c>
      <c r="C255" s="117">
        <f>Voorraad_GANGBAAR!I264</f>
        <v>0</v>
      </c>
    </row>
    <row r="256" spans="1:3" x14ac:dyDescent="0.3">
      <c r="A256" s="131" t="str">
        <f>Voorraad_GANGBAAR!G265</f>
        <v xml:space="preserve">Salie ¦ 'Ananas' </v>
      </c>
      <c r="B256" s="131" t="str">
        <f>Voorraad_GANGBAAR!Q265</f>
        <v>Salvia elegans 'Scarlet Pineapple'</v>
      </c>
      <c r="C256" s="117">
        <f>Voorraad_GANGBAAR!I265</f>
        <v>0</v>
      </c>
    </row>
    <row r="257" spans="1:3" x14ac:dyDescent="0.3">
      <c r="A257" s="131" t="str">
        <f>Voorraad_GANGBAAR!G266</f>
        <v>Salie ¦ 'Cassis'</v>
      </c>
      <c r="B257" s="131" t="str">
        <f>Voorraad_GANGBAAR!Q266</f>
        <v>Salvia discolor</v>
      </c>
      <c r="C257" s="117">
        <f>Voorraad_GANGBAAR!I266</f>
        <v>0</v>
      </c>
    </row>
    <row r="258" spans="1:3" x14ac:dyDescent="0.3">
      <c r="A258" s="131" t="str">
        <f>Voorraad_GANGBAAR!G267</f>
        <v>Salie ¦ 'Driekleurige'</v>
      </c>
      <c r="B258" s="131" t="str">
        <f>Voorraad_GANGBAAR!Q267</f>
        <v>Salvia officinalis 'Tricolor'</v>
      </c>
      <c r="C258" s="117">
        <f>Voorraad_GANGBAAR!I267</f>
        <v>0</v>
      </c>
    </row>
    <row r="259" spans="1:3" x14ac:dyDescent="0.3">
      <c r="A259" s="131" t="str">
        <f>Voorraad_GANGBAAR!G268</f>
        <v>Salie ¦ 'Geelbonte'</v>
      </c>
      <c r="B259" s="131" t="str">
        <f>Voorraad_GANGBAAR!Q268</f>
        <v>Salvia officinalis 'Aurea' /  'Icterina'</v>
      </c>
      <c r="C259" s="117">
        <f>Voorraad_GANGBAAR!I268</f>
        <v>0</v>
      </c>
    </row>
    <row r="260" spans="1:3" x14ac:dyDescent="0.3">
      <c r="A260" s="131" t="str">
        <f>Voorraad_GANGBAAR!G269</f>
        <v>Salie ¦ 'Groene'</v>
      </c>
      <c r="B260" s="131" t="str">
        <f>Voorraad_GANGBAAR!Q269</f>
        <v xml:space="preserve">Salvia officinalis </v>
      </c>
      <c r="C260" s="117">
        <f>Voorraad_GANGBAAR!I269</f>
        <v>0</v>
      </c>
    </row>
    <row r="261" spans="1:3" x14ac:dyDescent="0.3">
      <c r="A261" s="131" t="str">
        <f>Voorraad_GANGBAAR!G270</f>
        <v>Salie ¦ 'Grootbladig' ¦ 'Breedbladig'</v>
      </c>
      <c r="B261" s="131" t="str">
        <f>Voorraad_GANGBAAR!Q270</f>
        <v>Salvia officinalis 'Berggarten'</v>
      </c>
      <c r="C261" s="117">
        <f>Voorraad_GANGBAAR!I270</f>
        <v>0</v>
      </c>
    </row>
    <row r="262" spans="1:3" x14ac:dyDescent="0.3">
      <c r="A262" s="131" t="str">
        <f>Voorraad_GANGBAAR!G271</f>
        <v>Salie ¦ 'Growers Friend' ¦ 'Groene'</v>
      </c>
      <c r="B262" s="131" t="str">
        <f>Voorraad_GANGBAAR!Q271</f>
        <v>Salvia officinalis 'Growers Friend'</v>
      </c>
      <c r="C262" s="117">
        <f>Voorraad_GANGBAAR!I271</f>
        <v>0</v>
      </c>
    </row>
    <row r="263" spans="1:3" x14ac:dyDescent="0.3">
      <c r="A263" s="131" t="str">
        <f>Voorraad_GANGBAAR!G272</f>
        <v>Salie ¦ 'Honing-Meloen'</v>
      </c>
      <c r="B263" s="131" t="str">
        <f>Voorraad_GANGBAAR!Q272</f>
        <v>Salvia elegans Honey-Melon</v>
      </c>
      <c r="C263" s="117">
        <f>Voorraad_GANGBAAR!I272</f>
        <v>0</v>
      </c>
    </row>
    <row r="264" spans="1:3" x14ac:dyDescent="0.3">
      <c r="A264" s="131" t="str">
        <f>Voorraad_GANGBAAR!G273</f>
        <v xml:space="preserve">Salie ¦ 'Hot Lips' </v>
      </c>
      <c r="B264" s="131" t="str">
        <f>Voorraad_GANGBAAR!Q273</f>
        <v>Salvia greggii 'Hot Lips'</v>
      </c>
      <c r="C264" s="117">
        <f>Voorraad_GANGBAAR!I273</f>
        <v>0</v>
      </c>
    </row>
    <row r="265" spans="1:3" x14ac:dyDescent="0.3">
      <c r="A265" s="131" t="str">
        <f>Voorraad_GANGBAAR!G274</f>
        <v>Salie ¦ 'Hot Lips' ¦ 'Dark Purple'</v>
      </c>
      <c r="B265" s="131" t="str">
        <f>Voorraad_GANGBAAR!Q274</f>
        <v>Salvia greggii 'Hot Lips' 'Dark Purple'</v>
      </c>
      <c r="C265" s="117">
        <f>Voorraad_GANGBAAR!I274</f>
        <v>0</v>
      </c>
    </row>
    <row r="266" spans="1:3" x14ac:dyDescent="0.3">
      <c r="A266" s="131" t="str">
        <f>Voorraad_GANGBAAR!G275</f>
        <v>Salie ¦ 'Hot Lips' ¦ 'Lemon'</v>
      </c>
      <c r="B266" s="131" t="str">
        <f>Voorraad_GANGBAAR!Q275</f>
        <v>Salvia greggii 'Hot Lips' 'Lemon'</v>
      </c>
      <c r="C266" s="117">
        <f>Voorraad_GANGBAAR!I275</f>
        <v>0</v>
      </c>
    </row>
    <row r="267" spans="1:3" x14ac:dyDescent="0.3">
      <c r="A267" s="131" t="str">
        <f>Voorraad_GANGBAAR!G276</f>
        <v>Salie ¦ 'Hot Lips' ¦ 'Pink'</v>
      </c>
      <c r="B267" s="131" t="str">
        <f>Voorraad_GANGBAAR!Q276</f>
        <v>Salvia greggii 'Hot Lips' 'Pink'</v>
      </c>
      <c r="C267" s="117">
        <f>Voorraad_GANGBAAR!I276</f>
        <v>0</v>
      </c>
    </row>
    <row r="268" spans="1:3" x14ac:dyDescent="0.3">
      <c r="A268" s="131" t="str">
        <f>Voorraad_GANGBAAR!G277</f>
        <v>Salie ¦ 'Hot Lips' ¦ 'Red'</v>
      </c>
      <c r="B268" s="131" t="str">
        <f>Voorraad_GANGBAAR!Q277</f>
        <v>Salvia greggii 'Hot Lips' 'Red'</v>
      </c>
      <c r="C268" s="117">
        <f>Voorraad_GANGBAAR!I277</f>
        <v>0</v>
      </c>
    </row>
    <row r="269" spans="1:3" x14ac:dyDescent="0.3">
      <c r="A269" s="131" t="str">
        <f>Voorraad_GANGBAAR!G278</f>
        <v>Salie ¦ 'Hot Lips' ¦ 'White'</v>
      </c>
      <c r="B269" s="131" t="str">
        <f>Voorraad_GANGBAAR!Q278</f>
        <v>Salvia greggii 'Hot Lips' 'White'</v>
      </c>
      <c r="C269" s="117">
        <f>Voorraad_GANGBAAR!I278</f>
        <v>0</v>
      </c>
    </row>
    <row r="270" spans="1:3" x14ac:dyDescent="0.3">
      <c r="A270" s="131" t="str">
        <f>Voorraad_GANGBAAR!G279</f>
        <v xml:space="preserve">Salie ¦ 'Mandarijn' </v>
      </c>
      <c r="B270" s="131" t="str">
        <f>Voorraad_GANGBAAR!Q279</f>
        <v>Salvia elegans 'Scarlet Tangerine'</v>
      </c>
      <c r="C270" s="117">
        <f>Voorraad_GANGBAAR!I279</f>
        <v>0</v>
      </c>
    </row>
    <row r="271" spans="1:3" x14ac:dyDescent="0.3">
      <c r="A271" s="131" t="str">
        <f>Voorraad_GANGBAAR!G280</f>
        <v xml:space="preserve">Salie ¦ 'Peper' </v>
      </c>
      <c r="B271" s="131" t="str">
        <f>Voorraad_GANGBAAR!Q280</f>
        <v>Salvia uliginosa</v>
      </c>
      <c r="C271" s="117">
        <f>Voorraad_GANGBAAR!I280</f>
        <v>0</v>
      </c>
    </row>
    <row r="272" spans="1:3" x14ac:dyDescent="0.3">
      <c r="A272" s="131" t="str">
        <f>Voorraad_GANGBAAR!G281</f>
        <v>Salie ¦ 'Purpere' ¦ 'Paarse'</v>
      </c>
      <c r="B272" s="131" t="str">
        <f>Voorraad_GANGBAAR!Q281</f>
        <v>Salvia officinalis 'Purpurascens'  'Purpurea'</v>
      </c>
      <c r="C272" s="117">
        <f>Voorraad_GANGBAAR!I281</f>
        <v>0</v>
      </c>
    </row>
    <row r="273" spans="1:3" x14ac:dyDescent="0.3">
      <c r="A273" s="131" t="str">
        <f>Voorraad_GANGBAAR!G282</f>
        <v>Salie ¦ 'Scharlei' ¦ 'Muskaatsalie'</v>
      </c>
      <c r="B273" s="131" t="str">
        <f>Voorraad_GANGBAAR!Q282</f>
        <v>Salvia sclarea</v>
      </c>
      <c r="C273" s="117">
        <f>Voorraad_GANGBAAR!I282</f>
        <v>0</v>
      </c>
    </row>
    <row r="274" spans="1:3" x14ac:dyDescent="0.3">
      <c r="A274" s="131" t="str">
        <f>Voorraad_GANGBAAR!G283</f>
        <v>Salie ¦ 'Spaanse' ¦ 'Lavendel'</v>
      </c>
      <c r="B274" s="131" t="str">
        <f>Voorraad_GANGBAAR!Q283</f>
        <v>Salvia officinalis (subsp.) Lavandulifolia</v>
      </c>
      <c r="C274" s="117">
        <f>Voorraad_GANGBAAR!I283</f>
        <v>0</v>
      </c>
    </row>
    <row r="275" spans="1:3" x14ac:dyDescent="0.3">
      <c r="A275" s="131" t="str">
        <f>Voorraad_GANGBAAR!G284</f>
        <v xml:space="preserve">Salie ¦ 'Veldsalie' </v>
      </c>
      <c r="B275" s="131" t="str">
        <f>Voorraad_GANGBAAR!Q284</f>
        <v>Salvia pratensis</v>
      </c>
      <c r="C275" s="117">
        <f>Voorraad_GANGBAAR!I284</f>
        <v>0</v>
      </c>
    </row>
    <row r="276" spans="1:3" x14ac:dyDescent="0.3">
      <c r="A276" s="131" t="str">
        <f>Voorraad_GANGBAAR!G285</f>
        <v>Salie ¦ 'Witte' ¦ 'Californische'</v>
      </c>
      <c r="B276" s="131" t="str">
        <f>Voorraad_GANGBAAR!Q285</f>
        <v>Salvia apiana</v>
      </c>
      <c r="C276" s="117">
        <f>Voorraad_GANGBAAR!I285</f>
        <v>0</v>
      </c>
    </row>
    <row r="277" spans="1:3" x14ac:dyDescent="0.3">
      <c r="A277" s="131" t="str">
        <f>Voorraad_GANGBAAR!G286</f>
        <v>Salie ¦ 'Zwarte bes'</v>
      </c>
      <c r="B277" s="131" t="str">
        <f>Voorraad_GANGBAAR!Q286</f>
        <v>Salvia microphylla 'Blackcurrant'</v>
      </c>
      <c r="C277" s="117">
        <f>Voorraad_GANGBAAR!I286</f>
        <v>0</v>
      </c>
    </row>
    <row r="278" spans="1:3" x14ac:dyDescent="0.3">
      <c r="A278" s="131" t="str">
        <f>Voorraad_GANGBAAR!G287</f>
        <v>Shiso ¦ Perilla ¦ 'GROEN'</v>
      </c>
      <c r="B278" s="131" t="str">
        <f>Voorraad_GANGBAAR!Q287</f>
        <v>Perilla frutescens 'Green'</v>
      </c>
      <c r="C278" s="117">
        <f>Voorraad_GANGBAAR!I287</f>
        <v>0</v>
      </c>
    </row>
    <row r="279" spans="1:3" x14ac:dyDescent="0.3">
      <c r="A279" s="131" t="str">
        <f>Voorraad_GANGBAAR!G288</f>
        <v>Shiso ¦ Perilla ¦ 'ROOD'</v>
      </c>
      <c r="B279" s="131" t="str">
        <f>Voorraad_GANGBAAR!Q288</f>
        <v>Perilla frutescens 'Red'</v>
      </c>
      <c r="C279" s="117">
        <f>Voorraad_GANGBAAR!I288</f>
        <v>0</v>
      </c>
    </row>
    <row r="280" spans="1:3" x14ac:dyDescent="0.3">
      <c r="A280" s="131" t="str">
        <f>Voorraad_GANGBAAR!G289</f>
        <v>Sierui ¦ 'Duitse knoflook' ¦ 'Eetbare sierui'</v>
      </c>
      <c r="B280" s="131" t="str">
        <f>Voorraad_GANGBAAR!Q289</f>
        <v>Allium senescens</v>
      </c>
      <c r="C280" s="117">
        <f>Voorraad_GANGBAAR!I289</f>
        <v>0</v>
      </c>
    </row>
    <row r="281" spans="1:3" x14ac:dyDescent="0.3">
      <c r="A281" s="131" t="str">
        <f>Voorraad_GANGBAAR!G290</f>
        <v>Sierui ¦ 'Duitse knoflook' ¦ 'Eetbare sierui' ¦ 'Roze' ¦ 'Compact'</v>
      </c>
      <c r="B281" s="131" t="str">
        <f>Voorraad_GANGBAAR!Q290</f>
        <v>Allium senescens montanum</v>
      </c>
      <c r="C281" s="117">
        <f>Voorraad_GANGBAAR!I290</f>
        <v>0</v>
      </c>
    </row>
    <row r="282" spans="1:3" x14ac:dyDescent="0.3">
      <c r="A282" s="131" t="str">
        <f>Voorraad_GANGBAAR!G291</f>
        <v>Sint-Janskruid</v>
      </c>
      <c r="B282" s="131" t="str">
        <f>Voorraad_GANGBAAR!Q291</f>
        <v>Hypericum perforatum</v>
      </c>
      <c r="C282" s="117">
        <f>Voorraad_GANGBAAR!I291</f>
        <v>0</v>
      </c>
    </row>
    <row r="283" spans="1:3" x14ac:dyDescent="0.3">
      <c r="A283" s="131" t="str">
        <f>Voorraad_GANGBAAR!G292</f>
        <v>Slangenlook</v>
      </c>
      <c r="B283" s="131" t="str">
        <f>Voorraad_GANGBAAR!Q292</f>
        <v>Allium scorodoprasum</v>
      </c>
      <c r="C283" s="117">
        <f>Voorraad_GANGBAAR!I292</f>
        <v>0</v>
      </c>
    </row>
    <row r="284" spans="1:3" x14ac:dyDescent="0.3">
      <c r="A284" s="131" t="str">
        <f>Voorraad_GANGBAAR!G293</f>
        <v>Sleutelbloem ¦ 'Echte'</v>
      </c>
      <c r="B284" s="131" t="str">
        <f>Voorraad_GANGBAAR!Q293</f>
        <v>Primula veris</v>
      </c>
      <c r="C284" s="117">
        <f>Voorraad_GANGBAAR!I293</f>
        <v>0</v>
      </c>
    </row>
    <row r="285" spans="1:3" x14ac:dyDescent="0.3">
      <c r="A285" s="131" t="str">
        <f>Voorraad_GANGBAAR!G294</f>
        <v>Sleutelbloem ¦ 'Stengelloze'</v>
      </c>
      <c r="B285" s="131" t="str">
        <f>Voorraad_GANGBAAR!Q294</f>
        <v>Primula vulgaris</v>
      </c>
      <c r="C285" s="117">
        <f>Voorraad_GANGBAAR!I294</f>
        <v>0</v>
      </c>
    </row>
    <row r="286" spans="1:3" x14ac:dyDescent="0.3">
      <c r="A286" s="131" t="str">
        <f>Voorraad_GANGBAAR!G295</f>
        <v>Sleutelbloem ¦ 'Sunset Shades'</v>
      </c>
      <c r="B286" s="131" t="str">
        <f>Voorraad_GANGBAAR!Q295</f>
        <v>Primula veris 'Sunset Shades'</v>
      </c>
      <c r="C286" s="117">
        <f>Voorraad_GANGBAAR!I295</f>
        <v>0</v>
      </c>
    </row>
    <row r="287" spans="1:3" x14ac:dyDescent="0.3">
      <c r="A287" s="131" t="str">
        <f>Voorraad_GANGBAAR!G296</f>
        <v>Smalle weegbree</v>
      </c>
      <c r="B287" s="131" t="str">
        <f>Voorraad_GANGBAAR!Q296</f>
        <v>Plantago lanceolata</v>
      </c>
      <c r="C287" s="117">
        <f>Voorraad_GANGBAAR!I296</f>
        <v>0</v>
      </c>
    </row>
    <row r="288" spans="1:3" x14ac:dyDescent="0.3">
      <c r="A288" s="131" t="str">
        <f>Voorraad_GANGBAAR!G297</f>
        <v>Smeerwortel ¦ 'Gewone'</v>
      </c>
      <c r="B288" s="131" t="str">
        <f>Voorraad_GANGBAAR!Q297</f>
        <v>Symphytum officinale</v>
      </c>
      <c r="C288" s="117">
        <f>Voorraad_GANGBAAR!I297</f>
        <v>0</v>
      </c>
    </row>
    <row r="289" spans="1:3" x14ac:dyDescent="0.3">
      <c r="A289" s="131" t="str">
        <f>Voorraad_GANGBAAR!G298</f>
        <v>Smeerwortel ¦ 'WIT'</v>
      </c>
      <c r="B289" s="131" t="str">
        <f>Voorraad_GANGBAAR!Q298</f>
        <v>Symphytum grandiflorum</v>
      </c>
      <c r="C289" s="117">
        <f>Voorraad_GANGBAAR!I298</f>
        <v>0</v>
      </c>
    </row>
    <row r="290" spans="1:3" x14ac:dyDescent="0.3">
      <c r="A290" s="131" t="str">
        <f>Voorraad_GANGBAAR!G299</f>
        <v>Speenkruid ¦ 'Gewoon'</v>
      </c>
      <c r="B290" s="131" t="str">
        <f>Voorraad_GANGBAAR!Q299</f>
        <v xml:space="preserve">Ranunculus ficaria subsp. Bulbilifer / Ficaria verna </v>
      </c>
      <c r="C290" s="117">
        <f>Voorraad_GANGBAAR!I299</f>
        <v>0</v>
      </c>
    </row>
    <row r="291" spans="1:3" x14ac:dyDescent="0.3">
      <c r="A291" s="131" t="str">
        <f>Voorraad_GANGBAAR!G300</f>
        <v>Spiraalknoflook</v>
      </c>
      <c r="B291" s="131" t="str">
        <f>Voorraad_GANGBAAR!Q300</f>
        <v>Allium sativum var ophioscorodon</v>
      </c>
      <c r="C291" s="117">
        <f>Voorraad_GANGBAAR!I300</f>
        <v>0</v>
      </c>
    </row>
    <row r="292" spans="1:3" x14ac:dyDescent="0.3">
      <c r="A292" s="131" t="str">
        <f>Voorraad_GANGBAAR!G301</f>
        <v>Stevia ¦ 'Suikerplant' ¦ 'Honingkruid'</v>
      </c>
      <c r="B292" s="131" t="str">
        <f>Voorraad_GANGBAAR!Q301</f>
        <v>Stevia rebaudiana / Stevia rebaudiana Bertoni</v>
      </c>
      <c r="C292" s="117">
        <f>Voorraad_GANGBAAR!I301</f>
        <v>0</v>
      </c>
    </row>
    <row r="293" spans="1:3" x14ac:dyDescent="0.3">
      <c r="A293" s="131" t="str">
        <f>Voorraad_GANGBAAR!G302</f>
        <v>Stokroos ¦ 'Zwarte'</v>
      </c>
      <c r="B293" s="131" t="str">
        <f>Voorraad_GANGBAAR!Q302</f>
        <v>Alcea rosea 'Black'</v>
      </c>
      <c r="C293" s="117">
        <f>Voorraad_GANGBAAR!I302</f>
        <v>0</v>
      </c>
    </row>
    <row r="294" spans="1:3" x14ac:dyDescent="0.3">
      <c r="A294" s="131" t="str">
        <f>Voorraad_GANGBAAR!G303</f>
        <v>Suikerwortel ¦ [P14]</v>
      </c>
      <c r="B294" s="131" t="str">
        <f>Voorraad_GANGBAAR!Q303</f>
        <v>Sium sisarum</v>
      </c>
      <c r="C294" s="117">
        <f>Voorraad_GANGBAAR!I303</f>
        <v>0</v>
      </c>
    </row>
    <row r="295" spans="1:3" x14ac:dyDescent="0.3">
      <c r="A295" s="131" t="str">
        <f>Voorraad_GANGBAAR!G304</f>
        <v>Sweetgrass ¦ 'Vanillegras' ¦ 'Geurgras'</v>
      </c>
      <c r="B295" s="131" t="str">
        <f>Voorraad_GANGBAAR!Q304</f>
        <v>Hierochloe odorata / Anthoxanthum nitens</v>
      </c>
      <c r="C295" s="117">
        <f>Voorraad_GANGBAAR!I304</f>
        <v>0</v>
      </c>
    </row>
    <row r="296" spans="1:3" x14ac:dyDescent="0.3">
      <c r="A296" s="131" t="str">
        <f>Voorraad_GANGBAAR!G305</f>
        <v>Teunisbloem</v>
      </c>
      <c r="B296" s="131" t="str">
        <f>Voorraad_GANGBAAR!Q305</f>
        <v>Oenothera</v>
      </c>
      <c r="C296" s="117">
        <f>Voorraad_GANGBAAR!I305</f>
        <v>0</v>
      </c>
    </row>
    <row r="297" spans="1:3" x14ac:dyDescent="0.3">
      <c r="A297" s="131" t="str">
        <f>Voorraad_GANGBAAR!G306</f>
        <v>Theeplant ¦ [P14]</v>
      </c>
      <c r="B297" s="131" t="str">
        <f>Voorraad_GANGBAAR!Q306</f>
        <v>Camelia sinensis</v>
      </c>
      <c r="C297" s="117">
        <f>Voorraad_GANGBAAR!I306</f>
        <v>0</v>
      </c>
    </row>
    <row r="298" spans="1:3" x14ac:dyDescent="0.3">
      <c r="A298" s="131" t="str">
        <f>Voorraad_GANGBAAR!G307</f>
        <v>Tijm ¦ 'Appelsien' ¦ 'Sinaasappel'</v>
      </c>
      <c r="B298" s="131" t="str">
        <f>Voorraad_GANGBAAR!Q307</f>
        <v>Thymus citriodorus 'Fragrantissimus'</v>
      </c>
      <c r="C298" s="117">
        <f>Voorraad_GANGBAAR!I307</f>
        <v>0</v>
      </c>
    </row>
    <row r="299" spans="1:3" x14ac:dyDescent="0.3">
      <c r="A299" s="131" t="str">
        <f>Voorraad_GANGBAAR!G308</f>
        <v>Tijm ¦ 'Caborn wine and rose'</v>
      </c>
      <c r="B299" s="131" t="str">
        <f>Voorraad_GANGBAAR!Q308</f>
        <v>Thymus 'Caborn wine and rose'</v>
      </c>
      <c r="C299" s="117">
        <f>Voorraad_GANGBAAR!I308</f>
        <v>0</v>
      </c>
    </row>
    <row r="300" spans="1:3" x14ac:dyDescent="0.3">
      <c r="A300" s="131" t="str">
        <f>Voorraad_GANGBAAR!G309</f>
        <v>Tijm ¦ Citroentijm ¦ 'GROEN'</v>
      </c>
      <c r="B300" s="131" t="str">
        <f>Voorraad_GANGBAAR!Q309</f>
        <v>Thymus citriodorus</v>
      </c>
      <c r="C300" s="117">
        <f>Voorraad_GANGBAAR!I309</f>
        <v>0</v>
      </c>
    </row>
    <row r="301" spans="1:3" x14ac:dyDescent="0.3">
      <c r="A301" s="131" t="str">
        <f>Voorraad_GANGBAAR!G310</f>
        <v>Tijm ¦ Citroentijm ¦ 'Lemonade'</v>
      </c>
      <c r="B301" s="131" t="str">
        <f>Voorraad_GANGBAAR!Q310</f>
        <v>Thymus citriodorus 'Lemonade'</v>
      </c>
      <c r="C301" s="117">
        <f>Voorraad_GANGBAAR!I310</f>
        <v>0</v>
      </c>
    </row>
    <row r="302" spans="1:3" x14ac:dyDescent="0.3">
      <c r="A302" s="131" t="str">
        <f>Voorraad_GANGBAAR!G311</f>
        <v>Tijm ¦ Citroentijm ¦ 'ZILVER'</v>
      </c>
      <c r="B302" s="131" t="str">
        <f>Voorraad_GANGBAAR!Q311</f>
        <v>Thymus citriodorus 'Silver Queen'</v>
      </c>
      <c r="C302" s="117">
        <f>Voorraad_GANGBAAR!I311</f>
        <v>0</v>
      </c>
    </row>
    <row r="303" spans="1:3" x14ac:dyDescent="0.3">
      <c r="A303" s="131" t="str">
        <f>Voorraad_GANGBAAR!G312</f>
        <v>Tijm ¦ 'GOUD'</v>
      </c>
      <c r="B303" s="131" t="str">
        <f>Voorraad_GANGBAAR!Q312</f>
        <v>Thymus vulgaris 'Gold'</v>
      </c>
      <c r="C303" s="117">
        <f>Voorraad_GANGBAAR!I312</f>
        <v>0</v>
      </c>
    </row>
    <row r="304" spans="1:3" x14ac:dyDescent="0.3">
      <c r="A304" s="131" t="str">
        <f>Voorraad_GANGBAAR!G313</f>
        <v>Tijm ¦ 'GROEN' ¦ 'Compacte'</v>
      </c>
      <c r="B304" s="131" t="str">
        <f>Voorraad_GANGBAAR!Q313</f>
        <v>Thymus vulgaris 'Compactus'</v>
      </c>
      <c r="C304" s="117">
        <f>Voorraad_GANGBAAR!I313</f>
        <v>0</v>
      </c>
    </row>
    <row r="305" spans="1:3" x14ac:dyDescent="0.3">
      <c r="A305" s="131" t="str">
        <f>Voorraad_GANGBAAR!G314</f>
        <v>Tijm ¦ 'GROEN' ¦ 'Faustini'</v>
      </c>
      <c r="B305" s="131" t="str">
        <f>Voorraad_GANGBAAR!Q314</f>
        <v>Thymus vulgaris 'Faustini'</v>
      </c>
      <c r="C305" s="117">
        <f>Voorraad_GANGBAAR!I314</f>
        <v>0</v>
      </c>
    </row>
    <row r="306" spans="1:3" x14ac:dyDescent="0.3">
      <c r="A306" s="131" t="str">
        <f>Voorraad_GANGBAAR!G315</f>
        <v>Tijm ¦ 'Herba Barona'</v>
      </c>
      <c r="B306" s="131" t="str">
        <f>Voorraad_GANGBAAR!Q315</f>
        <v>Thymus Herba Barona</v>
      </c>
      <c r="C306" s="117">
        <f>Voorraad_GANGBAAR!I315</f>
        <v>0</v>
      </c>
    </row>
    <row r="307" spans="1:3" x14ac:dyDescent="0.3">
      <c r="A307" s="131" t="str">
        <f>Voorraad_GANGBAAR!G316</f>
        <v>Tijm ¦ 'Tabor'</v>
      </c>
      <c r="B307" s="131" t="str">
        <f>Voorraad_GANGBAAR!Q316</f>
        <v>Thymus pulegioides 'Tabor'</v>
      </c>
      <c r="C307" s="117">
        <f>Voorraad_GANGBAAR!I316</f>
        <v>0</v>
      </c>
    </row>
    <row r="308" spans="1:3" x14ac:dyDescent="0.3">
      <c r="A308" s="131" t="str">
        <f>Voorraad_GANGBAAR!G317</f>
        <v>Tijm ¦ 'Wilde tijm' ¦ Kruiptijm ¦ 'Creeping Red'</v>
      </c>
      <c r="B308" s="131" t="str">
        <f>Voorraad_GANGBAAR!Q317</f>
        <v>Thymus serpyllum 'Creeping Red'</v>
      </c>
      <c r="C308" s="117">
        <f>Voorraad_GANGBAAR!I317</f>
        <v>0</v>
      </c>
    </row>
    <row r="309" spans="1:3" x14ac:dyDescent="0.3">
      <c r="A309" s="131" t="str">
        <f>Voorraad_GANGBAAR!G318</f>
        <v>Tijm ¦ 'Wilde tijm' ¦ Kruiptijm ¦ 'Grote tijm'</v>
      </c>
      <c r="B309" s="131" t="str">
        <f>Voorraad_GANGBAAR!Q318</f>
        <v>Thymus pulegioides</v>
      </c>
      <c r="C309" s="117">
        <f>Voorraad_GANGBAAR!I318</f>
        <v>0</v>
      </c>
    </row>
    <row r="310" spans="1:3" x14ac:dyDescent="0.3">
      <c r="A310" s="131" t="str">
        <f>Voorraad_GANGBAAR!G319</f>
        <v>Tijm ¦ 'Wilde tijm' ¦ Kruiptijm ¦ 'Kleine tijm'</v>
      </c>
      <c r="B310" s="131" t="str">
        <f>Voorraad_GANGBAAR!Q319</f>
        <v>Thymus serpyllum</v>
      </c>
      <c r="C310" s="117">
        <f>Voorraad_GANGBAAR!I319</f>
        <v>0</v>
      </c>
    </row>
    <row r="311" spans="1:3" x14ac:dyDescent="0.3">
      <c r="A311" s="131" t="str">
        <f>Voorraad_GANGBAAR!G320</f>
        <v>Tijm ¦ 'Wilde tijm' ¦ Kruiptijm ¦ 'Snow Drift'</v>
      </c>
      <c r="B311" s="131" t="str">
        <f>Voorraad_GANGBAAR!Q320</f>
        <v>Thymus serpyllum 'Snow Drift'</v>
      </c>
      <c r="C311" s="117">
        <f>Voorraad_GANGBAAR!I320</f>
        <v>0</v>
      </c>
    </row>
    <row r="312" spans="1:3" x14ac:dyDescent="0.3">
      <c r="A312" s="131" t="str">
        <f>Voorraad_GANGBAAR!G321</f>
        <v>Tripmadam</v>
      </c>
      <c r="B312" s="131" t="str">
        <f>Voorraad_GANGBAAR!Q321</f>
        <v>Sedum reflexum / Sedum rupestre L.</v>
      </c>
      <c r="C312" s="117">
        <f>Voorraad_GANGBAAR!I321</f>
        <v>0</v>
      </c>
    </row>
    <row r="313" spans="1:3" x14ac:dyDescent="0.3">
      <c r="A313" s="131" t="str">
        <f>Voorraad_GANGBAAR!G322</f>
        <v>Valeriaan</v>
      </c>
      <c r="B313" s="131" t="str">
        <f>Voorraad_GANGBAAR!Q322</f>
        <v>Valeriana officinalis</v>
      </c>
      <c r="C313" s="117">
        <f>Voorraad_GANGBAAR!I322</f>
        <v>0</v>
      </c>
    </row>
    <row r="314" spans="1:3" x14ac:dyDescent="0.3">
      <c r="A314" s="131" t="str">
        <f>Voorraad_GANGBAAR!G323</f>
        <v>Valkruid</v>
      </c>
      <c r="B314" s="131" t="str">
        <f>Voorraad_GANGBAAR!Q323</f>
        <v>Arnica montana</v>
      </c>
      <c r="C314" s="117">
        <f>Voorraad_GANGBAAR!I323</f>
        <v>0</v>
      </c>
    </row>
    <row r="315" spans="1:3" x14ac:dyDescent="0.3">
      <c r="A315" s="131" t="str">
        <f>Voorraad_GANGBAAR!G324</f>
        <v>Venkel ¦ 'Bladvenkel' ¦ 'BRONS'</v>
      </c>
      <c r="B315" s="131" t="str">
        <f>Voorraad_GANGBAAR!Q324</f>
        <v>Foeniculum vulgare 'Giant Bronze'</v>
      </c>
      <c r="C315" s="117">
        <f>Voorraad_GANGBAAR!I324</f>
        <v>0</v>
      </c>
    </row>
    <row r="316" spans="1:3" x14ac:dyDescent="0.3">
      <c r="A316" s="131" t="str">
        <f>Voorraad_GANGBAAR!G325</f>
        <v>Venkel ¦ 'Bladvenkel' ¦ 'GROEN'</v>
      </c>
      <c r="B316" s="131" t="str">
        <f>Voorraad_GANGBAAR!Q325</f>
        <v>Foeniculum vulgare</v>
      </c>
      <c r="C316" s="117">
        <f>Voorraad_GANGBAAR!I325</f>
        <v>0</v>
      </c>
    </row>
    <row r="317" spans="1:3" x14ac:dyDescent="0.3">
      <c r="A317" s="131" t="str">
        <f>Voorraad_GANGBAAR!G326</f>
        <v>Vrouwenmantel</v>
      </c>
      <c r="B317" s="131" t="str">
        <f>Voorraad_GANGBAAR!Q326</f>
        <v>Alchemilla vulgaris</v>
      </c>
      <c r="C317" s="117">
        <f>Voorraad_GANGBAAR!I326</f>
        <v>0</v>
      </c>
    </row>
    <row r="318" spans="1:3" x14ac:dyDescent="0.3">
      <c r="A318" s="131" t="str">
        <f>Voorraad_GANGBAAR!G327</f>
        <v>Warmoes ¦ Snijbiet ¦ 'Bright Lights'</v>
      </c>
      <c r="B318" s="131" t="str">
        <f>Voorraad_GANGBAAR!Q327</f>
        <v>Beta vulgaris subsp. Cicla / Beta vulgaris var. Cicla</v>
      </c>
      <c r="C318" s="117">
        <f>Voorraad_GANGBAAR!I327</f>
        <v>0</v>
      </c>
    </row>
    <row r="319" spans="1:3" x14ac:dyDescent="0.3">
      <c r="A319" s="131" t="str">
        <f>Voorraad_GANGBAAR!G328</f>
        <v>Wasabi¦ 'GROEN' ¦ [P14]</v>
      </c>
      <c r="B319" s="131" t="str">
        <f>Voorraad_GANGBAAR!Q328</f>
        <v>Wasabi japonica</v>
      </c>
      <c r="C319" s="117">
        <f>Voorraad_GANGBAAR!I328</f>
        <v>0</v>
      </c>
    </row>
    <row r="320" spans="1:3" x14ac:dyDescent="0.3">
      <c r="A320" s="131" t="str">
        <f>Voorraad_GANGBAAR!G329</f>
        <v>Wasabi¦ 'ROOD' ¦ [P14]</v>
      </c>
      <c r="B320" s="131" t="str">
        <f>Voorraad_GANGBAAR!Q329</f>
        <v>Wasabi japonica 'Red'</v>
      </c>
      <c r="C320" s="117">
        <f>Voorraad_GANGBAAR!I329</f>
        <v>0</v>
      </c>
    </row>
    <row r="321" spans="1:3" x14ac:dyDescent="0.3">
      <c r="A321" s="131" t="str">
        <f>Voorraad_GANGBAAR!G330</f>
        <v>Wijnruit</v>
      </c>
      <c r="B321" s="131" t="str">
        <f>Voorraad_GANGBAAR!Q330</f>
        <v>Ruta graveolens</v>
      </c>
      <c r="C321" s="117">
        <f>Voorraad_GANGBAAR!I330</f>
        <v>0</v>
      </c>
    </row>
    <row r="322" spans="1:3" x14ac:dyDescent="0.3">
      <c r="A322" s="131" t="str">
        <f>Voorraad_GANGBAAR!G331</f>
        <v>Yacon ¦ 'Appelwortel' ¦ 'ROOD'</v>
      </c>
      <c r="B322" s="131" t="str">
        <f>Voorraad_GANGBAAR!Q331</f>
        <v>Smallanthus sonchifolius 'Red'</v>
      </c>
      <c r="C322" s="117">
        <f>Voorraad_GANGBAAR!I331</f>
        <v>0</v>
      </c>
    </row>
    <row r="323" spans="1:3" x14ac:dyDescent="0.3">
      <c r="A323" s="131" t="str">
        <f>Voorraad_GANGBAAR!G332</f>
        <v>Yacon ¦ 'Appelwortel' ¦ 'WIT'</v>
      </c>
      <c r="B323" s="131" t="str">
        <f>Voorraad_GANGBAAR!Q332</f>
        <v>Smallanthus sonchifolius 'White'</v>
      </c>
      <c r="C323" s="117">
        <f>Voorraad_GANGBAAR!I332</f>
        <v>0</v>
      </c>
    </row>
    <row r="324" spans="1:3" x14ac:dyDescent="0.3">
      <c r="A324" s="131" t="str">
        <f>Voorraad_GANGBAAR!G333</f>
        <v>Zeebanaan</v>
      </c>
      <c r="B324" s="131" t="str">
        <f>Voorraad_GANGBAAR!Q333</f>
        <v>Carpobrotus rossii</v>
      </c>
      <c r="C324" s="117">
        <f>Voorraad_GANGBAAR!I333</f>
        <v>0</v>
      </c>
    </row>
    <row r="325" spans="1:3" x14ac:dyDescent="0.3">
      <c r="A325" s="131" t="str">
        <f>Voorraad_GANGBAAR!G334</f>
        <v>Zeekool</v>
      </c>
      <c r="B325" s="131" t="str">
        <f>Voorraad_GANGBAAR!Q334</f>
        <v>Crambe maritima</v>
      </c>
      <c r="C325" s="117">
        <f>Voorraad_GANGBAAR!I334</f>
        <v>0</v>
      </c>
    </row>
    <row r="326" spans="1:3" x14ac:dyDescent="0.3">
      <c r="A326" s="131" t="str">
        <f>Voorraad_GANGBAAR!G335</f>
        <v>Zeekool ¦ 'Reuzenzeekool' ¦ 'Hartbladige'</v>
      </c>
      <c r="B326" s="131" t="str">
        <f>Voorraad_GANGBAAR!Q335</f>
        <v>Crambe cordifolia</v>
      </c>
      <c r="C326" s="117">
        <f>Voorraad_GANGBAAR!I335</f>
        <v>0</v>
      </c>
    </row>
    <row r="327" spans="1:3" x14ac:dyDescent="0.3">
      <c r="A327" s="131" t="str">
        <f>Voorraad_GANGBAAR!G336</f>
        <v>Zeekraal</v>
      </c>
      <c r="B327" s="131" t="str">
        <f>Voorraad_GANGBAAR!Q336</f>
        <v>Salicornia 'Europaea'</v>
      </c>
      <c r="C327" s="117">
        <f>Voorraad_GANGBAAR!I336</f>
        <v>0</v>
      </c>
    </row>
    <row r="328" spans="1:3" x14ac:dyDescent="0.3">
      <c r="A328" s="131" t="str">
        <f>Voorraad_GANGBAAR!G337</f>
        <v>Zeelavas</v>
      </c>
      <c r="B328" s="131" t="str">
        <f>Voorraad_GANGBAAR!Q337</f>
        <v>Ligusticum scoticum</v>
      </c>
      <c r="C328" s="117">
        <f>Voorraad_GANGBAAR!I337</f>
        <v>0</v>
      </c>
    </row>
    <row r="329" spans="1:3" x14ac:dyDescent="0.3">
      <c r="A329" s="131" t="str">
        <f>Voorraad_GANGBAAR!G338</f>
        <v>Zeepkruid 'Gewoon'</v>
      </c>
      <c r="B329" s="131" t="str">
        <f>Voorraad_GANGBAAR!Q338</f>
        <v>Saponaria officinalis</v>
      </c>
      <c r="C329" s="117">
        <f>Voorraad_GANGBAAR!I338</f>
        <v>0</v>
      </c>
    </row>
    <row r="330" spans="1:3" x14ac:dyDescent="0.3">
      <c r="A330" s="131" t="str">
        <f>Voorraad_GANGBAAR!G339</f>
        <v>Zeeraket</v>
      </c>
      <c r="B330" s="131" t="str">
        <f>Voorraad_GANGBAAR!Q339</f>
        <v>Cakile maritima</v>
      </c>
      <c r="C330" s="117">
        <f>Voorraad_GANGBAAR!I339</f>
        <v>0</v>
      </c>
    </row>
    <row r="331" spans="1:3" x14ac:dyDescent="0.3">
      <c r="A331" s="131" t="str">
        <f>Voorraad_GANGBAAR!G340</f>
        <v>Zeevenkel</v>
      </c>
      <c r="B331" s="131" t="str">
        <f>Voorraad_GANGBAAR!Q340</f>
        <v>Crithmum maritimum</v>
      </c>
      <c r="C331" s="117">
        <f>Voorraad_GANGBAAR!I340</f>
        <v>0</v>
      </c>
    </row>
    <row r="332" spans="1:3" x14ac:dyDescent="0.3">
      <c r="A332" s="131" t="str">
        <f>Voorraad_GANGBAAR!G341</f>
        <v>Zoete Aardappel ¦ 'ORANJE' ¦ [P14]</v>
      </c>
      <c r="B332" s="131" t="str">
        <f>Voorraad_GANGBAAR!Q341</f>
        <v xml:space="preserve">Ipomoea batatas 'Erato Orange' </v>
      </c>
      <c r="C332" s="117">
        <f>Voorraad_GANGBAAR!I341</f>
        <v>0</v>
      </c>
    </row>
    <row r="333" spans="1:3" x14ac:dyDescent="0.3">
      <c r="A333" s="131" t="str">
        <f>Voorraad_GANGBAAR!G342</f>
        <v>Zoete Aardappel ¦ 'WIT' ¦ [P14]</v>
      </c>
      <c r="B333" s="131" t="str">
        <f>Voorraad_GANGBAAR!Q342</f>
        <v xml:space="preserve">Ipomoea batatas 'Erato White' </v>
      </c>
      <c r="C333" s="117">
        <f>Voorraad_GANGBAAR!I342</f>
        <v>0</v>
      </c>
    </row>
    <row r="334" spans="1:3" x14ac:dyDescent="0.3">
      <c r="A334" s="131" t="str">
        <f>Voorraad_GANGBAAR!G343</f>
        <v>Zoethout</v>
      </c>
      <c r="B334" s="131" t="str">
        <f>Voorraad_GANGBAAR!Q343</f>
        <v>Glycyrrhiza glabra</v>
      </c>
      <c r="C334" s="117">
        <f>Voorraad_GANGBAAR!I343</f>
        <v>0</v>
      </c>
    </row>
    <row r="335" spans="1:3" x14ac:dyDescent="0.3">
      <c r="A335" s="131" t="str">
        <f>Voorraad_GANGBAAR!G344</f>
        <v>Zoethout ¦ [P14]</v>
      </c>
      <c r="B335" s="131" t="str">
        <f>Voorraad_GANGBAAR!Q344</f>
        <v>Glycyrrhiza glabra</v>
      </c>
      <c r="C335" s="117">
        <f>Voorraad_GANGBAAR!I344</f>
        <v>0</v>
      </c>
    </row>
    <row r="336" spans="1:3" x14ac:dyDescent="0.3">
      <c r="A336" s="131" t="str">
        <f>Voorraad_GANGBAAR!G345</f>
        <v>Zoethoutgras</v>
      </c>
      <c r="B336" s="131" t="str">
        <f>Voorraad_GANGBAAR!Q345</f>
        <v>Acorus gramineus ‘Licorice’</v>
      </c>
      <c r="C336" s="117">
        <f>Voorraad_GANGBAAR!I345</f>
        <v>0</v>
      </c>
    </row>
    <row r="337" spans="1:3" x14ac:dyDescent="0.3">
      <c r="A337" s="131" t="str">
        <f>Voorraad_GANGBAAR!G346</f>
        <v>Zuring ¦ 'Bloedzuring' ¦ 'Roodgeaderde Zuring'</v>
      </c>
      <c r="B337" s="131" t="str">
        <f>Voorraad_GANGBAAR!Q346</f>
        <v>Rumex sanguineus 'Red Stripe'</v>
      </c>
      <c r="C337" s="117">
        <f>Voorraad_GANGBAAR!I346</f>
        <v>0</v>
      </c>
    </row>
    <row r="338" spans="1:3" x14ac:dyDescent="0.3">
      <c r="A338" s="131" t="str">
        <f>Voorraad_GANGBAAR!G347</f>
        <v>Zuring ¦ 'Bloemloze zuring'</v>
      </c>
      <c r="B338" s="131" t="str">
        <f>Voorraad_GANGBAAR!Q347</f>
        <v>Rumex acetosa hortensis ac</v>
      </c>
      <c r="C338" s="117">
        <f>Voorraad_GANGBAAR!I347</f>
        <v>0</v>
      </c>
    </row>
    <row r="339" spans="1:3" x14ac:dyDescent="0.3">
      <c r="A339" s="131" t="str">
        <f>Voorraad_GANGBAAR!G348</f>
        <v>Zuring ¦ 'Klaverzuring' ¦ 'GROEN'</v>
      </c>
      <c r="B339" s="131" t="str">
        <f>Voorraad_GANGBAAR!Q348</f>
        <v>Oxalis regnellii</v>
      </c>
      <c r="C339" s="117">
        <f>Voorraad_GANGBAAR!I348</f>
        <v>0</v>
      </c>
    </row>
    <row r="340" spans="1:3" x14ac:dyDescent="0.3">
      <c r="A340" s="131" t="str">
        <f>Voorraad_GANGBAAR!G349</f>
        <v>Zuring ¦ 'Klaverzuring' ¦ 'ROOD'</v>
      </c>
      <c r="B340" s="131" t="str">
        <f>Voorraad_GANGBAAR!Q349</f>
        <v>Oxalis triangularis</v>
      </c>
      <c r="C340" s="117">
        <f>Voorraad_GANGBAAR!I349</f>
        <v>0</v>
      </c>
    </row>
    <row r="341" spans="1:3" x14ac:dyDescent="0.3">
      <c r="A341" s="131" t="str">
        <f>Voorraad_GANGBAAR!G350</f>
        <v>Zuring ¦ 'ROOD' ¦ 'Redleaf CC'</v>
      </c>
      <c r="B341" s="131" t="str">
        <f>Voorraad_GANGBAAR!Q350</f>
        <v>Rumex 'Redleaf CC'</v>
      </c>
      <c r="C341" s="117">
        <f>Voorraad_GANGBAAR!I350</f>
        <v>0</v>
      </c>
    </row>
    <row r="342" spans="1:3" x14ac:dyDescent="0.3">
      <c r="A342" s="131" t="str">
        <f>Voorraad_GANGBAAR!G351</f>
        <v xml:space="preserve">Zuring ¦ 'Zilverzuring' ¦ 'Spaanse zuring' </v>
      </c>
      <c r="B342" s="131" t="str">
        <f>Voorraad_GANGBAAR!Q351</f>
        <v>Rumex scutatus</v>
      </c>
      <c r="C342" s="117">
        <f>Voorraad_GANGBAAR!I351</f>
        <v>0</v>
      </c>
    </row>
    <row r="343" spans="1:3" x14ac:dyDescent="0.3">
      <c r="A343" s="131" t="str">
        <f>Voorraad_GANGBAAR!G352</f>
        <v>Zuring ¦ 'Zilverzuring' ¦ 'Spaanse zuring' ¦ 'Silver Leaf'</v>
      </c>
      <c r="B343" s="131" t="str">
        <f>Voorraad_GANGBAAR!Q352</f>
        <v>Rumex scutatus 'Silver Leaf'</v>
      </c>
      <c r="C343" s="117">
        <f>Voorraad_GANGBAAR!I352</f>
        <v>0</v>
      </c>
    </row>
    <row r="344" spans="1:3" x14ac:dyDescent="0.3">
      <c r="A344" s="131" t="str">
        <f>Voorraad_GANGBAAR!G353</f>
        <v>Zwartmoeskervel ¦ 'Alexanderkruid'</v>
      </c>
      <c r="B344" s="131" t="str">
        <f>Voorraad_GANGBAAR!Q353</f>
        <v>Smyrnium olusatrum</v>
      </c>
      <c r="C344" s="117">
        <f>Voorraad_GANGBAAR!I353</f>
        <v>0</v>
      </c>
    </row>
  </sheetData>
  <autoFilter ref="A1:C1" xr:uid="{11DDCC71-B365-45E9-A542-1DACB2EE0C17}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9DAB63-7A7D-4230-B1E3-4929FCEF5B68}">
  <dimension ref="A1:D344"/>
  <sheetViews>
    <sheetView topLeftCell="A49" workbookViewId="0">
      <selection activeCell="I6" sqref="I6"/>
    </sheetView>
  </sheetViews>
  <sheetFormatPr defaultRowHeight="15" x14ac:dyDescent="0.25"/>
  <cols>
    <col min="1" max="1" width="62.28515625" style="1" bestFit="1" customWidth="1"/>
    <col min="2" max="2" width="18.42578125" style="1" customWidth="1"/>
    <col min="3" max="3" width="9.140625" style="1"/>
    <col min="4" max="4" width="46.5703125" style="1" bestFit="1" customWidth="1"/>
  </cols>
  <sheetData>
    <row r="1" spans="1:4" x14ac:dyDescent="0.25">
      <c r="A1" s="119" t="s">
        <v>820</v>
      </c>
      <c r="B1" s="119" t="s">
        <v>441</v>
      </c>
      <c r="C1" s="119" t="s">
        <v>821</v>
      </c>
      <c r="D1" s="119" t="s">
        <v>822</v>
      </c>
    </row>
    <row r="2" spans="1:4" x14ac:dyDescent="0.25">
      <c r="A2" s="119" t="str">
        <f>Voorraad_GANGBAAR!G11</f>
        <v>Aardbei ¦ 'Ananasaardbei'</v>
      </c>
      <c r="B2" s="119" t="str">
        <f>Voorraad_GANGBAAR!B11</f>
        <v>PS5 -  - V - R</v>
      </c>
      <c r="C2" s="119">
        <f>Voorraad_GANGBAAR!I11</f>
        <v>0</v>
      </c>
      <c r="D2" s="119" t="str">
        <f>Voorraad_GANGBAAR!Q11</f>
        <v>Fragaria 'Weisse Ananas'</v>
      </c>
    </row>
    <row r="3" spans="1:4" x14ac:dyDescent="0.25">
      <c r="A3" s="119" t="str">
        <f>Voorraad_GANGBAAR!G12</f>
        <v>Aardbei ¦ Bosaardbei ¦ 'Alexandria'</v>
      </c>
      <c r="B3" s="119" t="str">
        <f>Voorraad_GANGBAAR!B12</f>
        <v xml:space="preserve"> -  -  - </v>
      </c>
      <c r="C3" s="119">
        <f>Voorraad_GANGBAAR!I12</f>
        <v>0</v>
      </c>
      <c r="D3" s="119" t="str">
        <f>Voorraad_GANGBAAR!Q12</f>
        <v>Fragaria vesca 'Alexandria'</v>
      </c>
    </row>
    <row r="4" spans="1:4" x14ac:dyDescent="0.25">
      <c r="A4" s="119" t="str">
        <f>Voorraad_GANGBAAR!G13</f>
        <v>Aardbei ¦ Bosaardbei ¦ 'Grote'</v>
      </c>
      <c r="B4" s="119" t="str">
        <f>Voorraad_GANGBAAR!B13</f>
        <v xml:space="preserve"> -  -  - </v>
      </c>
      <c r="C4" s="119">
        <f>Voorraad_GANGBAAR!I13</f>
        <v>0</v>
      </c>
      <c r="D4" s="119" t="str">
        <f>Voorraad_GANGBAAR!Q13</f>
        <v>Fragaria moschata</v>
      </c>
    </row>
    <row r="5" spans="1:4" x14ac:dyDescent="0.25">
      <c r="A5" s="119" t="str">
        <f>Voorraad_GANGBAAR!G14</f>
        <v>Aardbei ¦ Bosaardbei ¦ 'Reine des Vallées'</v>
      </c>
      <c r="B5" s="119" t="str">
        <f>Voorraad_GANGBAAR!B14</f>
        <v>PS6 -  - A - R</v>
      </c>
      <c r="C5" s="119">
        <f>Voorraad_GANGBAAR!I14</f>
        <v>0</v>
      </c>
      <c r="D5" s="119" t="str">
        <f>Voorraad_GANGBAAR!Q14</f>
        <v>Fragaria vesca 'Reine des Vallées'</v>
      </c>
    </row>
    <row r="6" spans="1:4" x14ac:dyDescent="0.25">
      <c r="A6" s="119" t="str">
        <f>Voorraad_GANGBAAR!G15</f>
        <v>Aardbei ¦ Bosaardbei ¦ 'ROOD'</v>
      </c>
      <c r="B6" s="119" t="str">
        <f>Voorraad_GANGBAAR!B15</f>
        <v>B - 8 - M - L</v>
      </c>
      <c r="C6" s="119">
        <f>Voorraad_GANGBAAR!I15</f>
        <v>0</v>
      </c>
      <c r="D6" s="119" t="str">
        <f>Voorraad_GANGBAAR!Q15</f>
        <v>Fragaria vesca 'Tubby Red'</v>
      </c>
    </row>
    <row r="7" spans="1:4" x14ac:dyDescent="0.25">
      <c r="A7" s="119" t="str">
        <f>Voorraad_GANGBAAR!G16</f>
        <v>Aardbei ¦ Bosaardbei ¦ 'vesca vesca'</v>
      </c>
      <c r="B7" s="119" t="str">
        <f>Voorraad_GANGBAAR!B16</f>
        <v xml:space="preserve"> -  -  - </v>
      </c>
      <c r="C7" s="119">
        <f>Voorraad_GANGBAAR!I16</f>
        <v>0</v>
      </c>
      <c r="D7" s="119" t="str">
        <f>Voorraad_GANGBAAR!Q16</f>
        <v>Fragaria 'vesca vesca'</v>
      </c>
    </row>
    <row r="8" spans="1:4" x14ac:dyDescent="0.25">
      <c r="A8" s="119" t="str">
        <f>Voorraad_GANGBAAR!G17</f>
        <v>Aardbei ¦ Bosaardbei ¦ 'WIT'</v>
      </c>
      <c r="B8" s="119">
        <f>Voorraad_GANGBAAR!B17</f>
        <v>0</v>
      </c>
      <c r="C8" s="119">
        <f>Voorraad_GANGBAAR!I17</f>
        <v>0</v>
      </c>
      <c r="D8" s="119" t="str">
        <f>Voorraad_GANGBAAR!Q17</f>
        <v>Fragaria vesca 'Tubby White'</v>
      </c>
    </row>
    <row r="9" spans="1:4" x14ac:dyDescent="0.25">
      <c r="A9" s="119" t="str">
        <f>Voorraad_GANGBAAR!G18</f>
        <v>Aardbei ¦ 'Charlotte' ¦ DOORDRAGER</v>
      </c>
      <c r="B9" s="119" t="str">
        <f>Voorraad_GANGBAAR!B18</f>
        <v>B - 8 - V - R</v>
      </c>
      <c r="C9" s="119">
        <f>Voorraad_GANGBAAR!I18</f>
        <v>0</v>
      </c>
      <c r="D9" s="119" t="str">
        <f>Voorraad_GANGBAAR!Q18</f>
        <v>Fragaria × ananassa 'Charlotte'</v>
      </c>
    </row>
    <row r="10" spans="1:4" x14ac:dyDescent="0.25">
      <c r="A10" s="119" t="str">
        <f>Voorraad_GANGBAAR!G19</f>
        <v>Aardbei ¦ 'Framboosaardbei'</v>
      </c>
      <c r="B10" s="119" t="str">
        <f>Voorraad_GANGBAAR!B19</f>
        <v>PS6 -  - M - L</v>
      </c>
      <c r="C10" s="119">
        <f>Voorraad_GANGBAAR!I19</f>
        <v>0</v>
      </c>
      <c r="D10" s="119" t="str">
        <f>Voorraad_GANGBAAR!Q19</f>
        <v>Fragaria × ananassa 'Mieze Schindler'</v>
      </c>
    </row>
    <row r="11" spans="1:4" x14ac:dyDescent="0.25">
      <c r="A11" s="119" t="str">
        <f>Voorraad_GANGBAAR!G20</f>
        <v>Aardbei ¦ 'Kersaardbei'</v>
      </c>
      <c r="B11" s="119" t="str">
        <f>Voorraad_GANGBAAR!B20</f>
        <v>PS6 -  - V - R</v>
      </c>
      <c r="C11" s="119">
        <f>Voorraad_GANGBAAR!I20</f>
        <v>0</v>
      </c>
      <c r="D11" s="119" t="str">
        <f>Voorraad_GANGBAAR!Q20</f>
        <v>Fragaria x ananassa 'CherryBerry®'</v>
      </c>
    </row>
    <row r="12" spans="1:4" x14ac:dyDescent="0.25">
      <c r="A12" s="119" t="str">
        <f>Voorraad_GANGBAAR!G21</f>
        <v>Aardbei ¦ 'Mara des Bois' ¦ DOORDRAGER</v>
      </c>
      <c r="B12" s="119" t="str">
        <f>Voorraad_GANGBAAR!B21</f>
        <v>PS7 -  - A - R</v>
      </c>
      <c r="C12" s="119">
        <f>Voorraad_GANGBAAR!I21</f>
        <v>0</v>
      </c>
      <c r="D12" s="119" t="str">
        <f>Voorraad_GANGBAAR!Q21</f>
        <v>Fragaria × ananassa 'Mara des Bois'</v>
      </c>
    </row>
    <row r="13" spans="1:4" x14ac:dyDescent="0.25">
      <c r="A13" s="119" t="str">
        <f>Voorraad_GANGBAAR!G22</f>
        <v>Aardbei ¦ 'Mariguette' ¦ DOORDRAGER</v>
      </c>
      <c r="B13" s="119" t="str">
        <f>Voorraad_GANGBAAR!B22</f>
        <v xml:space="preserve">B -  -  - </v>
      </c>
      <c r="C13" s="119">
        <f>Voorraad_GANGBAAR!I22</f>
        <v>0</v>
      </c>
      <c r="D13" s="119" t="str">
        <f>Voorraad_GANGBAAR!Q22</f>
        <v>Fragaria × ananassa 'Mariguette'</v>
      </c>
    </row>
    <row r="14" spans="1:4" x14ac:dyDescent="0.25">
      <c r="A14" s="119" t="str">
        <f>Voorraad_GANGBAAR!G23</f>
        <v>Aardbei ¦ 'Pink Marathon' ¦ DOORDRAGER ¦ 'ROZE BLOEM'</v>
      </c>
      <c r="B14" s="119" t="str">
        <f>Voorraad_GANGBAAR!B23</f>
        <v>PS3 -  - V - R</v>
      </c>
      <c r="C14" s="119">
        <f>Voorraad_GANGBAAR!I23</f>
        <v>0</v>
      </c>
      <c r="D14" s="119" t="str">
        <f>Voorraad_GANGBAAR!Q23</f>
        <v>Fragaria × ananassa 'Pink Marathon'</v>
      </c>
    </row>
    <row r="15" spans="1:4" x14ac:dyDescent="0.25">
      <c r="A15" s="119" t="str">
        <f>Voorraad_GANGBAAR!G24</f>
        <v>Aardbei ¦ 'Sweet Marathon' ¦ DOORDRAGER ¦ 'WITTE BLOEM'</v>
      </c>
      <c r="B15" s="119" t="str">
        <f>Voorraad_GANGBAAR!B24</f>
        <v>PS3 -  - A - R</v>
      </c>
      <c r="C15" s="119">
        <f>Voorraad_GANGBAAR!I24</f>
        <v>0</v>
      </c>
      <c r="D15" s="119" t="str">
        <f>Voorraad_GANGBAAR!Q24</f>
        <v>Fragaria × ananassa 'Sweet Marathon'</v>
      </c>
    </row>
    <row r="16" spans="1:4" x14ac:dyDescent="0.25">
      <c r="A16" s="119" t="str">
        <f>Voorraad_GANGBAAR!G25</f>
        <v>Aardpeer ¦ 'ROZE'</v>
      </c>
      <c r="B16" s="119" t="str">
        <f>Voorraad_GANGBAAR!B25</f>
        <v>PS7 -  - M - L</v>
      </c>
      <c r="C16" s="119">
        <f>Voorraad_GANGBAAR!I25</f>
        <v>0</v>
      </c>
      <c r="D16" s="119" t="str">
        <f>Voorraad_GANGBAAR!Q25</f>
        <v>Helianthus tuberosus 'Pink'</v>
      </c>
    </row>
    <row r="17" spans="1:4" x14ac:dyDescent="0.25">
      <c r="A17" s="119" t="str">
        <f>Voorraad_GANGBAAR!G26</f>
        <v>Aardpeer ¦ 'WIT'</v>
      </c>
      <c r="B17" s="119" t="str">
        <f>Voorraad_GANGBAAR!B26</f>
        <v>PS5 -  - M - L</v>
      </c>
      <c r="C17" s="119">
        <f>Voorraad_GANGBAAR!I26</f>
        <v>0</v>
      </c>
      <c r="D17" s="119" t="str">
        <f>Voorraad_GANGBAAR!Q26</f>
        <v>Helianthus tuberosus 'White'</v>
      </c>
    </row>
    <row r="18" spans="1:4" x14ac:dyDescent="0.25">
      <c r="A18" s="119" t="str">
        <f>Voorraad_GANGBAAR!G27</f>
        <v>Agrimonie  'Gewone'</v>
      </c>
      <c r="B18" s="119" t="str">
        <f>Voorraad_GANGBAAR!B27</f>
        <v>B - 11 - M - R</v>
      </c>
      <c r="C18" s="119">
        <f>Voorraad_GANGBAAR!I27</f>
        <v>0</v>
      </c>
      <c r="D18" s="119" t="str">
        <f>Voorraad_GANGBAAR!Q27</f>
        <v>Agrimonia eupatoria</v>
      </c>
    </row>
    <row r="19" spans="1:4" x14ac:dyDescent="0.25">
      <c r="A19" s="119" t="str">
        <f>Voorraad_GANGBAAR!G28</f>
        <v>Alsem</v>
      </c>
      <c r="B19" s="119" t="str">
        <f>Voorraad_GANGBAAR!B28</f>
        <v>PS2 -  - A - L</v>
      </c>
      <c r="C19" s="119">
        <f>Voorraad_GANGBAAR!I28</f>
        <v>0</v>
      </c>
      <c r="D19" s="119" t="str">
        <f>Voorraad_GANGBAAR!Q28</f>
        <v>Artemisia absinthium</v>
      </c>
    </row>
    <row r="20" spans="1:4" x14ac:dyDescent="0.25">
      <c r="A20" s="119" t="str">
        <f>Voorraad_GANGBAAR!G29</f>
        <v>Amarant 'Rood/Paars'</v>
      </c>
      <c r="B20" s="119" t="str">
        <f>Voorraad_GANGBAAR!B29</f>
        <v>S1 - 2 - M - R</v>
      </c>
      <c r="C20" s="119">
        <f>Voorraad_GANGBAAR!I29</f>
        <v>0</v>
      </c>
      <c r="D20" s="119" t="str">
        <f>Voorraad_GANGBAAR!Q29</f>
        <v>Amaranthus 'Purple/Red'</v>
      </c>
    </row>
    <row r="21" spans="1:4" x14ac:dyDescent="0.25">
      <c r="A21" s="119" t="str">
        <f>Voorraad_GANGBAAR!G30</f>
        <v>Amerikaanse look ¦ 'Indianenlook'</v>
      </c>
      <c r="B21" s="119" t="str">
        <f>Voorraad_GANGBAAR!B30</f>
        <v>B - 13 - V - L</v>
      </c>
      <c r="C21" s="119">
        <f>Voorraad_GANGBAAR!I30</f>
        <v>0</v>
      </c>
      <c r="D21" s="119" t="str">
        <f>Voorraad_GANGBAAR!Q30</f>
        <v>Allium cernuum</v>
      </c>
    </row>
    <row r="22" spans="1:4" x14ac:dyDescent="0.25">
      <c r="A22" s="119" t="str">
        <f>Voorraad_GANGBAAR!G31</f>
        <v>Amerikaanse look ¦ 'Indianenlook' ¦ 'WIT'</v>
      </c>
      <c r="B22" s="119" t="str">
        <f>Voorraad_GANGBAAR!B31</f>
        <v>B - 9 - V - L</v>
      </c>
      <c r="C22" s="119">
        <f>Voorraad_GANGBAAR!I31</f>
        <v>0</v>
      </c>
      <c r="D22" s="119" t="str">
        <f>Voorraad_GANGBAAR!Q31</f>
        <v>Allium cernuum 'Alba'</v>
      </c>
    </row>
    <row r="23" spans="1:4" x14ac:dyDescent="0.25">
      <c r="A23" s="119" t="str">
        <f>Voorraad_GANGBAAR!G32</f>
        <v>Ananaskers ¦ 'Goudbes'</v>
      </c>
      <c r="B23" s="119" t="str">
        <f>Voorraad_GANGBAAR!B32</f>
        <v>S1 - 2 - A - L</v>
      </c>
      <c r="C23" s="119">
        <f>Voorraad_GANGBAAR!I32</f>
        <v>0</v>
      </c>
      <c r="D23" s="119" t="str">
        <f>Voorraad_GANGBAAR!Q32</f>
        <v>Physalis peruviana</v>
      </c>
    </row>
    <row r="24" spans="1:4" x14ac:dyDescent="0.25">
      <c r="A24" s="119" t="str">
        <f>Voorraad_GANGBAAR!G33</f>
        <v>Anjer ¦ 'Arctic Fire'</v>
      </c>
      <c r="B24" s="119" t="str">
        <f>Voorraad_GANGBAAR!B33</f>
        <v>PS2 -  - A - R</v>
      </c>
      <c r="C24" s="119">
        <f>Voorraad_GANGBAAR!I33</f>
        <v>0</v>
      </c>
      <c r="D24" s="119" t="str">
        <f>Voorraad_GANGBAAR!Q33</f>
        <v>Dianthus Arctic Fire</v>
      </c>
    </row>
    <row r="25" spans="1:4" x14ac:dyDescent="0.25">
      <c r="A25" s="119" t="str">
        <f>Voorraad_GANGBAAR!G34</f>
        <v>Anjer ¦ 'Raspberry Parfait'</v>
      </c>
      <c r="B25" s="119" t="str">
        <f>Voorraad_GANGBAAR!B34</f>
        <v>PS3 -  - A - L</v>
      </c>
      <c r="C25" s="119">
        <f>Voorraad_GANGBAAR!I34</f>
        <v>0</v>
      </c>
      <c r="D25" s="119" t="str">
        <f>Voorraad_GANGBAAR!Q34</f>
        <v>Dianthus Chinensis 'Raspberry Parfait' </v>
      </c>
    </row>
    <row r="26" spans="1:4" x14ac:dyDescent="0.25">
      <c r="A26" s="119" t="str">
        <f>Voorraad_GANGBAAR!G35</f>
        <v>Anjer ¦ 'Strawberry Parfait'</v>
      </c>
      <c r="B26" s="119" t="str">
        <f>Voorraad_GANGBAAR!B35</f>
        <v>PS3 -  - A - L</v>
      </c>
      <c r="C26" s="119">
        <f>Voorraad_GANGBAAR!I35</f>
        <v>0</v>
      </c>
      <c r="D26" s="119" t="str">
        <f>Voorraad_GANGBAAR!Q35</f>
        <v>Dianthus Chinensis 'Strawberry Parfait' </v>
      </c>
    </row>
    <row r="27" spans="1:4" x14ac:dyDescent="0.25">
      <c r="A27" s="119" t="str">
        <f>Voorraad_GANGBAAR!G36</f>
        <v>Artisjok</v>
      </c>
      <c r="B27" s="119" t="str">
        <f>Voorraad_GANGBAAR!B36</f>
        <v>PS7 -  - A - L</v>
      </c>
      <c r="C27" s="119">
        <f>Voorraad_GANGBAAR!I36</f>
        <v>0</v>
      </c>
      <c r="D27" s="119" t="str">
        <f>Voorraad_GANGBAAR!Q36</f>
        <v>Cynara scolymus</v>
      </c>
    </row>
    <row r="28" spans="1:4" x14ac:dyDescent="0.25">
      <c r="A28" s="119" t="str">
        <f>Voorraad_GANGBAAR!G37</f>
        <v>Asperge</v>
      </c>
      <c r="B28" s="119" t="str">
        <f>Voorraad_GANGBAAR!B37</f>
        <v>PS3 -  - A - R</v>
      </c>
      <c r="C28" s="119">
        <f>Voorraad_GANGBAAR!I37</f>
        <v>0</v>
      </c>
      <c r="D28" s="119" t="str">
        <f>Voorraad_GANGBAAR!Q37</f>
        <v>Asparagus officinalis</v>
      </c>
    </row>
    <row r="29" spans="1:4" x14ac:dyDescent="0.25">
      <c r="A29" s="119" t="str">
        <f>Voorraad_GANGBAAR!G38</f>
        <v>Asperge ¦ 'Wilde'</v>
      </c>
      <c r="B29" s="119" t="str">
        <f>Voorraad_GANGBAAR!B38</f>
        <v xml:space="preserve"> -  -  - </v>
      </c>
      <c r="C29" s="119">
        <f>Voorraad_GANGBAAR!I38</f>
        <v>0</v>
      </c>
      <c r="D29" s="119" t="str">
        <f>Voorraad_GANGBAAR!Q38</f>
        <v>Asparagus acutifolius</v>
      </c>
    </row>
    <row r="30" spans="1:4" x14ac:dyDescent="0.25">
      <c r="A30" s="119" t="str">
        <f>Voorraad_GANGBAAR!G39</f>
        <v>Balsemwormkruid</v>
      </c>
      <c r="B30" s="119" t="str">
        <f>Voorraad_GANGBAAR!B39</f>
        <v>PS5 -  - M - L</v>
      </c>
      <c r="C30" s="119">
        <f>Voorraad_GANGBAAR!I39</f>
        <v>0</v>
      </c>
      <c r="D30" s="119" t="str">
        <f>Voorraad_GANGBAAR!Q39</f>
        <v>Tanacetum balsamita</v>
      </c>
    </row>
    <row r="31" spans="1:4" x14ac:dyDescent="0.25">
      <c r="A31" s="119" t="str">
        <f>Voorraad_GANGBAAR!G40</f>
        <v>Basilicum ¦ 'Citroen'</v>
      </c>
      <c r="B31" s="119" t="str">
        <f>Voorraad_GANGBAAR!B40</f>
        <v xml:space="preserve"> -  -  - </v>
      </c>
      <c r="C31" s="119">
        <f>Voorraad_GANGBAAR!I40</f>
        <v>0</v>
      </c>
      <c r="D31" s="119" t="str">
        <f>Voorraad_GANGBAAR!Q40</f>
        <v>Ocimum basilicum 'Citriodorum'</v>
      </c>
    </row>
    <row r="32" spans="1:4" x14ac:dyDescent="0.25">
      <c r="A32" s="119" t="str">
        <f>Voorraad_GANGBAAR!G41</f>
        <v>Basilicum ¦ 'Fijnbladig' ¦ 'Pistou' ¦ 'GROEN'</v>
      </c>
      <c r="B32" s="119" t="str">
        <f>Voorraad_GANGBAAR!B41</f>
        <v>S1 - 1 - A - L</v>
      </c>
      <c r="C32" s="119">
        <f>Voorraad_GANGBAAR!I41</f>
        <v>0</v>
      </c>
      <c r="D32" s="119" t="str">
        <f>Voorraad_GANGBAAR!Q41</f>
        <v>Ocimum basilicum 'Pistou' 'Green'</v>
      </c>
    </row>
    <row r="33" spans="1:4" x14ac:dyDescent="0.25">
      <c r="A33" s="119" t="str">
        <f>Voorraad_GANGBAAR!G42</f>
        <v>Basilicum ¦ 'Fijnbladig' ¦ 'Pistou' ¦ 'ROOD'</v>
      </c>
      <c r="B33" s="119" t="str">
        <f>Voorraad_GANGBAAR!B42</f>
        <v>S1 - 1 - M - R</v>
      </c>
      <c r="C33" s="119">
        <f>Voorraad_GANGBAAR!I42</f>
        <v>0</v>
      </c>
      <c r="D33" s="119" t="str">
        <f>Voorraad_GANGBAAR!Q42</f>
        <v>Ocimum basilicum 'Pistou' 'Red'</v>
      </c>
    </row>
    <row r="34" spans="1:4" x14ac:dyDescent="0.25">
      <c r="A34" s="119" t="str">
        <f>Voorraad_GANGBAAR!G43</f>
        <v xml:space="preserve">Basilicum ¦ 'GROEN' ¦ 'Genovese' </v>
      </c>
      <c r="B34" s="119" t="str">
        <f>Voorraad_GANGBAAR!B43</f>
        <v>S1 - 2 - V - L</v>
      </c>
      <c r="C34" s="119">
        <f>Voorraad_GANGBAAR!I43</f>
        <v>0</v>
      </c>
      <c r="D34" s="119" t="str">
        <f>Voorraad_GANGBAAR!Q43</f>
        <v>Ocimum basilicum 'Sweet'</v>
      </c>
    </row>
    <row r="35" spans="1:4" x14ac:dyDescent="0.25">
      <c r="A35" s="119" t="str">
        <f>Voorraad_GANGBAAR!G44</f>
        <v>Basilicum ¦ 'Magic Mountain'® ¦ 'African Blue'</v>
      </c>
      <c r="B35" s="119" t="str">
        <f>Voorraad_GANGBAAR!B44</f>
        <v>S3 - 3 - A - R</v>
      </c>
      <c r="C35" s="119">
        <f>Voorraad_GANGBAAR!I44</f>
        <v>0</v>
      </c>
      <c r="D35" s="119" t="str">
        <f>Voorraad_GANGBAAR!Q44</f>
        <v>Ocimum basilicum 'Magic Mountain'</v>
      </c>
    </row>
    <row r="36" spans="1:4" x14ac:dyDescent="0.25">
      <c r="A36" s="119" t="str">
        <f>Voorraad_GANGBAAR!G45</f>
        <v>Basilicum ¦ 'Magic White'®</v>
      </c>
      <c r="B36" s="119" t="str">
        <f>Voorraad_GANGBAAR!B45</f>
        <v>S3 - 2 - M - L</v>
      </c>
      <c r="C36" s="119">
        <f>Voorraad_GANGBAAR!I45</f>
        <v>0</v>
      </c>
      <c r="D36" s="119" t="str">
        <f>Voorraad_GANGBAAR!Q45</f>
        <v>Ocimum basilicum 'Magic White'</v>
      </c>
    </row>
    <row r="37" spans="1:4" x14ac:dyDescent="0.25">
      <c r="A37" s="119" t="str">
        <f>Voorraad_GANGBAAR!G46</f>
        <v>Basilicum ¦ 'Pesto Perpetuo'®</v>
      </c>
      <c r="B37" s="119" t="str">
        <f>Voorraad_GANGBAAR!B46</f>
        <v xml:space="preserve"> -  -  - </v>
      </c>
      <c r="C37" s="119">
        <f>Voorraad_GANGBAAR!I46</f>
        <v>0</v>
      </c>
      <c r="D37" s="119" t="str">
        <f>Voorraad_GANGBAAR!Q46</f>
        <v>Ocimum basilicum 'Pesto Perpetuo'</v>
      </c>
    </row>
    <row r="38" spans="1:4" x14ac:dyDescent="0.25">
      <c r="A38" s="119" t="str">
        <f>Voorraad_GANGBAAR!G47</f>
        <v>Basilicum ¦ 'ROOD'</v>
      </c>
      <c r="B38" s="119" t="str">
        <f>Voorraad_GANGBAAR!B47</f>
        <v xml:space="preserve"> -  -  - </v>
      </c>
      <c r="C38" s="119">
        <f>Voorraad_GANGBAAR!I47</f>
        <v>0</v>
      </c>
      <c r="D38" s="119" t="str">
        <f>Voorraad_GANGBAAR!Q47</f>
        <v>Ocimum basilicum 'Purpurascens' Chianti</v>
      </c>
    </row>
    <row r="39" spans="1:4" x14ac:dyDescent="0.25">
      <c r="A39" s="119" t="str">
        <f>Voorraad_GANGBAAR!G48</f>
        <v>Basilicum ¦ 'Thaise' ¦ 'Siam Queen'</v>
      </c>
      <c r="B39" s="119" t="str">
        <f>Voorraad_GANGBAAR!B48</f>
        <v xml:space="preserve"> -  -  - </v>
      </c>
      <c r="C39" s="119">
        <f>Voorraad_GANGBAAR!I48</f>
        <v>0</v>
      </c>
      <c r="D39" s="119" t="str">
        <f>Voorraad_GANGBAAR!Q48</f>
        <v>Ocimum basilicum 'Siam Queen'</v>
      </c>
    </row>
    <row r="40" spans="1:4" x14ac:dyDescent="0.25">
      <c r="A40" s="119" t="str">
        <f>Voorraad_GANGBAAR!G49</f>
        <v>Bergamot</v>
      </c>
      <c r="B40" s="119" t="str">
        <f>Voorraad_GANGBAAR!B49</f>
        <v>PS7 -  - V - L</v>
      </c>
      <c r="C40" s="119">
        <f>Voorraad_GANGBAAR!I49</f>
        <v>0</v>
      </c>
      <c r="D40" s="119" t="str">
        <f>Voorraad_GANGBAAR!Q49</f>
        <v>Monarda didyma</v>
      </c>
    </row>
    <row r="41" spans="1:4" x14ac:dyDescent="0.25">
      <c r="A41" s="119" t="str">
        <f>Voorraad_GANGBAAR!G50</f>
        <v>Berglook</v>
      </c>
      <c r="B41" s="119" t="str">
        <f>Voorraad_GANGBAAR!B50</f>
        <v>PS5 -  - V - L</v>
      </c>
      <c r="C41" s="119">
        <f>Voorraad_GANGBAAR!I50</f>
        <v>0</v>
      </c>
      <c r="D41" s="119" t="str">
        <f>Voorraad_GANGBAAR!Q50</f>
        <v>Allium carinatum ssp. pulchellum</v>
      </c>
    </row>
    <row r="42" spans="1:4" x14ac:dyDescent="0.25">
      <c r="A42" s="119" t="str">
        <f>Voorraad_GANGBAAR!G51</f>
        <v>Berglook ¦ 'WIT'</v>
      </c>
      <c r="B42" s="119" t="str">
        <f>Voorraad_GANGBAAR!B51</f>
        <v>PS5 -  - A - R</v>
      </c>
      <c r="C42" s="119">
        <f>Voorraad_GANGBAAR!I51</f>
        <v>0</v>
      </c>
      <c r="D42" s="119" t="str">
        <f>Voorraad_GANGBAAR!Q51</f>
        <v>Allium carinatum ssp. pulchellum ‘Album’</v>
      </c>
    </row>
    <row r="43" spans="1:4" x14ac:dyDescent="0.25">
      <c r="A43" s="119" t="str">
        <f>Voorraad_GANGBAAR!G52</f>
        <v>Bieslook ¦ 'Chinese Bieslook' ¦ 'Snijknoflook'</v>
      </c>
      <c r="B43" s="119" t="str">
        <f>Voorraad_GANGBAAR!B52</f>
        <v>PS5 -  - A - R</v>
      </c>
      <c r="C43" s="119">
        <f>Voorraad_GANGBAAR!I52</f>
        <v>0</v>
      </c>
      <c r="D43" s="119" t="str">
        <f>Voorraad_GANGBAAR!Q52</f>
        <v>Allium tuberosum</v>
      </c>
    </row>
    <row r="44" spans="1:4" x14ac:dyDescent="0.25">
      <c r="A44" s="119" t="str">
        <f>Voorraad_GANGBAAR!G53</f>
        <v>Bieslook ¦ 'Gewone Bieslook' ¦ 'Fijne bieslook'</v>
      </c>
      <c r="B44" s="119" t="str">
        <f>Voorraad_GANGBAAR!B53</f>
        <v>PS1 -  - V - R</v>
      </c>
      <c r="C44" s="119">
        <f>Voorraad_GANGBAAR!I53</f>
        <v>0</v>
      </c>
      <c r="D44" s="119" t="str">
        <f>Voorraad_GANGBAAR!Q53</f>
        <v>Allium schoenoprasum</v>
      </c>
    </row>
    <row r="45" spans="1:4" x14ac:dyDescent="0.25">
      <c r="A45" s="119" t="str">
        <f>Voorraad_GANGBAAR!G54</f>
        <v>Bieslook ¦ 'Grove Bieslook' ¦ 'Welsh ui'</v>
      </c>
      <c r="B45" s="119" t="str">
        <f>Voorraad_GANGBAAR!B54</f>
        <v>PS3 -  - A - R</v>
      </c>
      <c r="C45" s="119">
        <f>Voorraad_GANGBAAR!I54</f>
        <v>0</v>
      </c>
      <c r="D45" s="119" t="str">
        <f>Voorraad_GANGBAAR!Q54</f>
        <v>Allium fistulosum</v>
      </c>
    </row>
    <row r="46" spans="1:4" x14ac:dyDescent="0.25">
      <c r="A46" s="119" t="str">
        <f>Voorraad_GANGBAAR!G55</f>
        <v>Bijvoet</v>
      </c>
      <c r="B46" s="119" t="str">
        <f>Voorraad_GANGBAAR!B55</f>
        <v>B - 8 - A - L</v>
      </c>
      <c r="C46" s="119">
        <f>Voorraad_GANGBAAR!I55</f>
        <v>0</v>
      </c>
      <c r="D46" s="119" t="str">
        <f>Voorraad_GANGBAAR!Q55</f>
        <v>Artemisia vulgaris</v>
      </c>
    </row>
    <row r="47" spans="1:4" x14ac:dyDescent="0.25">
      <c r="A47" s="119" t="str">
        <f>Voorraad_GANGBAAR!G56</f>
        <v>Boerenwormkruid</v>
      </c>
      <c r="B47" s="119" t="str">
        <f>Voorraad_GANGBAAR!B56</f>
        <v>B - 5 - V - R</v>
      </c>
      <c r="C47" s="119">
        <f>Voorraad_GANGBAAR!I56</f>
        <v>0</v>
      </c>
      <c r="D47" s="119" t="str">
        <f>Voorraad_GANGBAAR!Q56</f>
        <v>Tanacetum vulgare</v>
      </c>
    </row>
    <row r="48" spans="1:4" x14ac:dyDescent="0.25">
      <c r="A48" s="119" t="str">
        <f>Voorraad_GANGBAAR!G57</f>
        <v>Boerenwormkruid ¦ 'Gekroesd'</v>
      </c>
      <c r="B48" s="119" t="str">
        <f>Voorraad_GANGBAAR!B57</f>
        <v>PS5 -  - M - L</v>
      </c>
      <c r="C48" s="119">
        <f>Voorraad_GANGBAAR!I57</f>
        <v>0</v>
      </c>
      <c r="D48" s="119" t="str">
        <f>Voorraad_GANGBAAR!Q57</f>
        <v>Tanacetum vulgare var. Crispum</v>
      </c>
    </row>
    <row r="49" spans="1:4" x14ac:dyDescent="0.25">
      <c r="A49" s="119" t="str">
        <f>Voorraad_GANGBAAR!G58</f>
        <v>Bonekruid 'Winterbonekruid'</v>
      </c>
      <c r="B49" s="119" t="str">
        <f>Voorraad_GANGBAAR!B58</f>
        <v>PS1 -  - V - R</v>
      </c>
      <c r="C49" s="119">
        <f>Voorraad_GANGBAAR!I58</f>
        <v>0</v>
      </c>
      <c r="D49" s="119" t="str">
        <f>Voorraad_GANGBAAR!Q58</f>
        <v>Satureja montana</v>
      </c>
    </row>
    <row r="50" spans="1:4" x14ac:dyDescent="0.25">
      <c r="A50" s="119" t="str">
        <f>Voorraad_GANGBAAR!G59</f>
        <v>Borage ¦ Komkommerkruid ¦ 'BLAUW'</v>
      </c>
      <c r="B50" s="119" t="str">
        <f>Voorraad_GANGBAAR!B59</f>
        <v>PS1 -  - M - R</v>
      </c>
      <c r="C50" s="119">
        <f>Voorraad_GANGBAAR!I59</f>
        <v>0</v>
      </c>
      <c r="D50" s="119" t="str">
        <f>Voorraad_GANGBAAR!Q59</f>
        <v>Borago officinalis</v>
      </c>
    </row>
    <row r="51" spans="1:4" x14ac:dyDescent="0.25">
      <c r="A51" s="119" t="str">
        <f>Voorraad_GANGBAAR!G60</f>
        <v>Borage ¦ Komkommerkruid ¦ 'WIT'</v>
      </c>
      <c r="B51" s="119" t="str">
        <f>Voorraad_GANGBAAR!B60</f>
        <v>PS2 -  - V - R</v>
      </c>
      <c r="C51" s="119">
        <f>Voorraad_GANGBAAR!I60</f>
        <v>0</v>
      </c>
      <c r="D51" s="119" t="str">
        <f>Voorraad_GANGBAAR!Q60</f>
        <v>Borago officinalis 'Alba'</v>
      </c>
    </row>
    <row r="52" spans="1:4" x14ac:dyDescent="0.25">
      <c r="A52" s="119" t="str">
        <f>Voorraad_GANGBAAR!G61</f>
        <v>Boslook</v>
      </c>
      <c r="B52" s="119" t="str">
        <f>Voorraad_GANGBAAR!B61</f>
        <v xml:space="preserve"> -  -  - </v>
      </c>
      <c r="C52" s="119">
        <f>Voorraad_GANGBAAR!I61</f>
        <v>0</v>
      </c>
      <c r="D52" s="119" t="str">
        <f>Voorraad_GANGBAAR!Q61</f>
        <v>Allium paradoxum</v>
      </c>
    </row>
    <row r="53" spans="1:4" x14ac:dyDescent="0.25">
      <c r="A53" s="119" t="str">
        <f>Voorraad_GANGBAAR!G62</f>
        <v>Brahmi</v>
      </c>
      <c r="B53" s="119" t="str">
        <f>Voorraad_GANGBAAR!B62</f>
        <v>S3 - 1 - A - R</v>
      </c>
      <c r="C53" s="119">
        <f>Voorraad_GANGBAAR!I62</f>
        <v>0</v>
      </c>
      <c r="D53" s="119" t="str">
        <f>Voorraad_GANGBAAR!Q62</f>
        <v>Bacopa monnieri</v>
      </c>
    </row>
    <row r="54" spans="1:4" x14ac:dyDescent="0.25">
      <c r="A54" s="119" t="str">
        <f>Voorraad_GANGBAAR!G63</f>
        <v>Brave hendrik</v>
      </c>
      <c r="B54" s="119" t="str">
        <f>Voorraad_GANGBAAR!B63</f>
        <v xml:space="preserve">B -  -  - </v>
      </c>
      <c r="C54" s="119">
        <f>Voorraad_GANGBAAR!I63</f>
        <v>0</v>
      </c>
      <c r="D54" s="119" t="str">
        <f>Voorraad_GANGBAAR!Q63</f>
        <v>Chenopodium bonus-henricus</v>
      </c>
    </row>
    <row r="55" spans="1:4" x14ac:dyDescent="0.25">
      <c r="A55" s="119" t="str">
        <f>Voorraad_GANGBAAR!G64</f>
        <v>Champagneblad 'ABC-kruid'</v>
      </c>
      <c r="B55" s="119" t="str">
        <f>Voorraad_GANGBAAR!B64</f>
        <v>PS1 -  - A - R</v>
      </c>
      <c r="C55" s="119">
        <f>Voorraad_GANGBAAR!I64</f>
        <v>0</v>
      </c>
      <c r="D55" s="119" t="str">
        <f>Voorraad_GANGBAAR!Q64</f>
        <v>Spilanthes oleracea / Acmella oleracea</v>
      </c>
    </row>
    <row r="56" spans="1:4" x14ac:dyDescent="0.25">
      <c r="A56" s="119" t="str">
        <f>Voorraad_GANGBAAR!G65</f>
        <v>Champignonblad 'Paddestoelplant'</v>
      </c>
      <c r="B56" s="119" t="str">
        <f>Voorraad_GANGBAAR!B65</f>
        <v>S1 - 2 - A - R</v>
      </c>
      <c r="C56" s="119">
        <f>Voorraad_GANGBAAR!I65</f>
        <v>0</v>
      </c>
      <c r="D56" s="119" t="str">
        <f>Voorraad_GANGBAAR!Q65</f>
        <v>Rungia klossii</v>
      </c>
    </row>
    <row r="57" spans="1:4" x14ac:dyDescent="0.25">
      <c r="A57" s="119" t="str">
        <f>Voorraad_GANGBAAR!G66</f>
        <v>Chocolade cosmos</v>
      </c>
      <c r="B57" s="119" t="str">
        <f>Voorraad_GANGBAAR!B66</f>
        <v>S3 - 3 - A - R</v>
      </c>
      <c r="C57" s="119">
        <f>Voorraad_GANGBAAR!I66</f>
        <v>0</v>
      </c>
      <c r="D57" s="119" t="str">
        <f>Voorraad_GANGBAAR!Q66</f>
        <v>Cosmos atrosanguineus</v>
      </c>
    </row>
    <row r="58" spans="1:4" x14ac:dyDescent="0.25">
      <c r="A58" s="119" t="str">
        <f>Voorraad_GANGBAAR!G67</f>
        <v xml:space="preserve">Cichorei 'Wilde' </v>
      </c>
      <c r="B58" s="119" t="str">
        <f>Voorraad_GANGBAAR!B67</f>
        <v>B - 14 - A - R</v>
      </c>
      <c r="C58" s="119">
        <f>Voorraad_GANGBAAR!I67</f>
        <v>0</v>
      </c>
      <c r="D58" s="119" t="str">
        <f>Voorraad_GANGBAAR!Q67</f>
        <v>Cichorium intybus</v>
      </c>
    </row>
    <row r="59" spans="1:4" x14ac:dyDescent="0.25">
      <c r="A59" s="119" t="str">
        <f>Voorraad_GANGBAAR!G68</f>
        <v>Citroengras [STEK]</v>
      </c>
      <c r="B59" s="119" t="str">
        <f>Voorraad_GANGBAAR!B68</f>
        <v>S1 - 2 - A - L</v>
      </c>
      <c r="C59" s="119">
        <f>Voorraad_GANGBAAR!I68</f>
        <v>0</v>
      </c>
      <c r="D59" s="119" t="str">
        <f>Voorraad_GANGBAAR!Q68</f>
        <v>Cymbopogon citratus</v>
      </c>
    </row>
    <row r="60" spans="1:4" x14ac:dyDescent="0.25">
      <c r="A60" s="119" t="str">
        <f>Voorraad_GANGBAAR!G69</f>
        <v>Citroenkruid</v>
      </c>
      <c r="B60" s="119" t="str">
        <f>Voorraad_GANGBAAR!B69</f>
        <v>PS6 -  - A - L</v>
      </c>
      <c r="C60" s="119">
        <f>Voorraad_GANGBAAR!I69</f>
        <v>0</v>
      </c>
      <c r="D60" s="119" t="str">
        <f>Voorraad_GANGBAAR!Q69</f>
        <v>Artemisia abrotanum</v>
      </c>
    </row>
    <row r="61" spans="1:4" x14ac:dyDescent="0.25">
      <c r="A61" s="119" t="str">
        <f>Voorraad_GANGBAAR!G70</f>
        <v>Citroenkruid ¦ 'Cola'</v>
      </c>
      <c r="B61" s="119" t="str">
        <f>Voorraad_GANGBAAR!B70</f>
        <v>PS1 -  - M - R</v>
      </c>
      <c r="C61" s="119">
        <f>Voorraad_GANGBAAR!I70</f>
        <v>0</v>
      </c>
      <c r="D61" s="119" t="str">
        <f>Voorraad_GANGBAAR!Q70</f>
        <v>Artemisia abrotanum 'Cola'</v>
      </c>
    </row>
    <row r="62" spans="1:4" x14ac:dyDescent="0.25">
      <c r="A62" s="119" t="str">
        <f>Voorraad_GANGBAAR!G71</f>
        <v>Citroenmelisse</v>
      </c>
      <c r="B62" s="119" t="str">
        <f>Voorraad_GANGBAAR!B71</f>
        <v>S2 - 1 - A - R</v>
      </c>
      <c r="C62" s="119">
        <f>Voorraad_GANGBAAR!I71</f>
        <v>0</v>
      </c>
      <c r="D62" s="119" t="str">
        <f>Voorraad_GANGBAAR!Q71</f>
        <v>Melissa officinalis</v>
      </c>
    </row>
    <row r="63" spans="1:4" x14ac:dyDescent="0.25">
      <c r="A63" s="119" t="str">
        <f>Voorraad_GANGBAAR!G72</f>
        <v>Citroenmelisse ¦ 'Griekse' ¦ 'Sinaasappel'</v>
      </c>
      <c r="B63" s="119" t="str">
        <f>Voorraad_GANGBAAR!B72</f>
        <v>B - 11 - A - R</v>
      </c>
      <c r="C63" s="119">
        <f>Voorraad_GANGBAAR!I72</f>
        <v>0</v>
      </c>
      <c r="D63" s="119" t="str">
        <f>Voorraad_GANGBAAR!Q72</f>
        <v>Melissa officinalis ssp. Altissima</v>
      </c>
    </row>
    <row r="64" spans="1:4" x14ac:dyDescent="0.25">
      <c r="A64" s="119" t="str">
        <f>Voorraad_GANGBAAR!G73</f>
        <v>Citroenverbena</v>
      </c>
      <c r="B64" s="119" t="str">
        <f>Voorraad_GANGBAAR!B73</f>
        <v>S2 - 2 - M - L</v>
      </c>
      <c r="C64" s="119">
        <f>Voorraad_GANGBAAR!I73</f>
        <v>0</v>
      </c>
      <c r="D64" s="119" t="str">
        <f>Voorraad_GANGBAAR!Q73</f>
        <v>Aloysia triphylla / lippia citriodora</v>
      </c>
    </row>
    <row r="65" spans="1:4" x14ac:dyDescent="0.25">
      <c r="A65" s="119" t="str">
        <f>Voorraad_GANGBAAR!G74</f>
        <v>Citroenverbena ¦ [P14]</v>
      </c>
      <c r="B65" s="119" t="str">
        <f>Voorraad_GANGBAAR!B74</f>
        <v xml:space="preserve"> -  -  - </v>
      </c>
      <c r="C65" s="119">
        <f>Voorraad_GANGBAAR!I74</f>
        <v>0</v>
      </c>
      <c r="D65" s="119" t="str">
        <f>Voorraad_GANGBAAR!Q74</f>
        <v>Aloysia triphylla / lippia citriodora</v>
      </c>
    </row>
    <row r="66" spans="1:4" x14ac:dyDescent="0.25">
      <c r="A66" s="119" t="str">
        <f>Voorraad_GANGBAAR!G75</f>
        <v>Citroenverbena ¦ 'Golden Wind'</v>
      </c>
      <c r="B66" s="119" t="str">
        <f>Voorraad_GANGBAAR!B75</f>
        <v>S2 - 2 - V - R</v>
      </c>
      <c r="C66" s="119">
        <f>Voorraad_GANGBAAR!I75</f>
        <v>0</v>
      </c>
      <c r="D66" s="119" t="str">
        <f>Voorraad_GANGBAAR!Q75</f>
        <v>Aloysia triphylla / lippia citriodora 'Golden Wind'</v>
      </c>
    </row>
    <row r="67" spans="1:4" x14ac:dyDescent="0.25">
      <c r="A67" s="119" t="str">
        <f>Voorraad_GANGBAAR!G76</f>
        <v>Citroenverbena ¦ 'Goliath'</v>
      </c>
      <c r="B67" s="119" t="str">
        <f>Voorraad_GANGBAAR!B76</f>
        <v>S2 - 2 - V - R</v>
      </c>
      <c r="C67" s="119">
        <f>Voorraad_GANGBAAR!I76</f>
        <v>0</v>
      </c>
      <c r="D67" s="119" t="str">
        <f>Voorraad_GANGBAAR!Q76</f>
        <v>Aloysia triphylla / lippia citriodora 'Goliath'</v>
      </c>
    </row>
    <row r="68" spans="1:4" x14ac:dyDescent="0.25">
      <c r="A68" s="119" t="str">
        <f>Voorraad_GANGBAAR!G77</f>
        <v>Citrusafrikaantje ¦ 'GEEL' ¦ 'Lemon Gem'</v>
      </c>
      <c r="B68" s="119" t="str">
        <f>Voorraad_GANGBAAR!B77</f>
        <v>S3 - 2 - M - L</v>
      </c>
      <c r="C68" s="119">
        <f>Voorraad_GANGBAAR!I77</f>
        <v>0</v>
      </c>
      <c r="D68" s="119" t="str">
        <f>Voorraad_GANGBAAR!Q77</f>
        <v>Tagetes tenuifolia 'Lemon Gem'</v>
      </c>
    </row>
    <row r="69" spans="1:4" x14ac:dyDescent="0.25">
      <c r="A69" s="119" t="str">
        <f>Voorraad_GANGBAAR!G78</f>
        <v>Citrusafrikaantje ¦ 'ORANJE' ¦ 'Orange Gem'</v>
      </c>
      <c r="B69" s="119" t="str">
        <f>Voorraad_GANGBAAR!B78</f>
        <v>S3 - 2 - M - L</v>
      </c>
      <c r="C69" s="119">
        <f>Voorraad_GANGBAAR!I78</f>
        <v>0</v>
      </c>
      <c r="D69" s="119" t="str">
        <f>Voorraad_GANGBAAR!Q78</f>
        <v>Tagetes tenuifolia 'Orange Gem'</v>
      </c>
    </row>
    <row r="70" spans="1:4" x14ac:dyDescent="0.25">
      <c r="A70" s="119" t="str">
        <f>Voorraad_GANGBAAR!G79</f>
        <v>Crosne 'Japanse andoornknol'</v>
      </c>
      <c r="B70" s="119" t="str">
        <f>Voorraad_GANGBAAR!B79</f>
        <v>B - 9 - M - R</v>
      </c>
      <c r="C70" s="119">
        <f>Voorraad_GANGBAAR!I79</f>
        <v>0</v>
      </c>
      <c r="D70" s="119" t="str">
        <f>Voorraad_GANGBAAR!Q79</f>
        <v>Stachys affinis</v>
      </c>
    </row>
    <row r="71" spans="1:4" x14ac:dyDescent="0.25">
      <c r="A71" s="119" t="str">
        <f>Voorraad_GANGBAAR!G80</f>
        <v>Daslook</v>
      </c>
      <c r="B71" s="119" t="str">
        <f>Voorraad_GANGBAAR!B80</f>
        <v>B - 11 - M - L</v>
      </c>
      <c r="C71" s="119">
        <f>Voorraad_GANGBAAR!I80</f>
        <v>0</v>
      </c>
      <c r="D71" s="119" t="str">
        <f>Voorraad_GANGBAAR!Q80</f>
        <v>Allium ursinum</v>
      </c>
    </row>
    <row r="72" spans="1:4" x14ac:dyDescent="0.25">
      <c r="A72" s="119" t="str">
        <f>Voorraad_GANGBAAR!G81</f>
        <v>Dille</v>
      </c>
      <c r="B72" s="119" t="str">
        <f>Voorraad_GANGBAAR!B81</f>
        <v>PS1 -  - M - R</v>
      </c>
      <c r="C72" s="119">
        <f>Voorraad_GANGBAAR!I81</f>
        <v>0</v>
      </c>
      <c r="D72" s="119" t="str">
        <f>Voorraad_GANGBAAR!Q81</f>
        <v>Anethum graveolens</v>
      </c>
    </row>
    <row r="73" spans="1:4" x14ac:dyDescent="0.25">
      <c r="A73" s="119" t="str">
        <f>Voorraad_GANGBAAR!G82</f>
        <v>Dragon ¦ 'Franse'</v>
      </c>
      <c r="B73" s="119" t="str">
        <f>Voorraad_GANGBAAR!B82</f>
        <v>PS3 -  - M - L</v>
      </c>
      <c r="C73" s="119">
        <f>Voorraad_GANGBAAR!I82</f>
        <v>0</v>
      </c>
      <c r="D73" s="119" t="str">
        <f>Voorraad_GANGBAAR!Q82</f>
        <v>Artemisia dracunculus</v>
      </c>
    </row>
    <row r="74" spans="1:4" x14ac:dyDescent="0.25">
      <c r="A74" s="119" t="str">
        <f>Voorraad_GANGBAAR!G83</f>
        <v>Dragon ¦ 'Mexicaanse' ¦ 'Spaanse'</v>
      </c>
      <c r="B74" s="119" t="str">
        <f>Voorraad_GANGBAAR!B83</f>
        <v>PS3 -  - V - L</v>
      </c>
      <c r="C74" s="119">
        <f>Voorraad_GANGBAAR!I83</f>
        <v>0</v>
      </c>
      <c r="D74" s="119" t="str">
        <f>Voorraad_GANGBAAR!Q83</f>
        <v>Tagetes lucida '4 Seasons Tarragon'</v>
      </c>
    </row>
    <row r="75" spans="1:4" x14ac:dyDescent="0.25">
      <c r="A75" s="119" t="str">
        <f>Voorraad_GANGBAAR!G84</f>
        <v>Driekantige look</v>
      </c>
      <c r="B75" s="119" t="str">
        <f>Voorraad_GANGBAAR!B84</f>
        <v>B - 14 - A - R</v>
      </c>
      <c r="C75" s="119">
        <f>Voorraad_GANGBAAR!I84</f>
        <v>0</v>
      </c>
      <c r="D75" s="119" t="str">
        <f>Voorraad_GANGBAAR!Q84</f>
        <v>Allium triquetrum</v>
      </c>
    </row>
    <row r="76" spans="1:4" x14ac:dyDescent="0.25">
      <c r="A76" s="119" t="str">
        <f>Voorraad_GANGBAAR!G85</f>
        <v>Dropplant ¦ 'ORANJE' ¦ 'Apricot Sprite'</v>
      </c>
      <c r="B76" s="119" t="str">
        <f>Voorraad_GANGBAAR!B85</f>
        <v>S2 - 2 - V - L</v>
      </c>
      <c r="C76" s="119">
        <f>Voorraad_GANGBAAR!I85</f>
        <v>0</v>
      </c>
      <c r="D76" s="119" t="str">
        <f>Voorraad_GANGBAAR!Q85</f>
        <v>Agastache aurantiaca 'Apricot Sprite'</v>
      </c>
    </row>
    <row r="77" spans="1:4" x14ac:dyDescent="0.25">
      <c r="A77" s="119" t="str">
        <f>Voorraad_GANGBAAR!G86</f>
        <v>Dropplant ¦ 'Sangria' ¦ 'Mexicaanse'</v>
      </c>
      <c r="B77" s="119" t="str">
        <f>Voorraad_GANGBAAR!B86</f>
        <v>S2 - 2 - V - R</v>
      </c>
      <c r="C77" s="119">
        <f>Voorraad_GANGBAAR!I86</f>
        <v>0</v>
      </c>
      <c r="D77" s="119" t="str">
        <f>Voorraad_GANGBAAR!Q86</f>
        <v>Agastache mexicana 'Sangria'</v>
      </c>
    </row>
    <row r="78" spans="1:4" x14ac:dyDescent="0.25">
      <c r="A78" s="119" t="str">
        <f>Voorraad_GANGBAAR!G87</f>
        <v>Dropplant ¦ 'WIT' ¦ 'Alabaster'</v>
      </c>
      <c r="B78" s="119" t="str">
        <f>Voorraad_GANGBAAR!B87</f>
        <v>PS2 -  - A - L</v>
      </c>
      <c r="C78" s="119">
        <f>Voorraad_GANGBAAR!I87</f>
        <v>0</v>
      </c>
      <c r="D78" s="119" t="str">
        <f>Voorraad_GANGBAAR!Q87</f>
        <v>Agastache foeniculum 'Alabaster'</v>
      </c>
    </row>
    <row r="79" spans="1:4" x14ac:dyDescent="0.25">
      <c r="A79" s="119" t="str">
        <f>Voorraad_GANGBAAR!G88</f>
        <v>Dropplant ¦ 'WIT' ¦ 'Snow Spike'</v>
      </c>
      <c r="B79" s="119" t="str">
        <f>Voorraad_GANGBAAR!B88</f>
        <v xml:space="preserve"> -  -  - </v>
      </c>
      <c r="C79" s="119">
        <f>Voorraad_GANGBAAR!I88</f>
        <v>0</v>
      </c>
      <c r="D79" s="119" t="str">
        <f>Voorraad_GANGBAAR!Q88</f>
        <v>Agastache foeniculum 'Snow Spike'</v>
      </c>
    </row>
    <row r="80" spans="1:4" x14ac:dyDescent="0.25">
      <c r="A80" s="119" t="str">
        <f>Voorraad_GANGBAAR!G89</f>
        <v>Dropplant ¦'PAARS-BLAUW' ¦ 'Blue Spike'</v>
      </c>
      <c r="B80" s="119" t="str">
        <f>Voorraad_GANGBAAR!B89</f>
        <v xml:space="preserve"> -  -  - </v>
      </c>
      <c r="C80" s="119">
        <f>Voorraad_GANGBAAR!I89</f>
        <v>0</v>
      </c>
      <c r="D80" s="119" t="str">
        <f>Voorraad_GANGBAAR!Q89</f>
        <v>Agastache foeniculum</v>
      </c>
    </row>
    <row r="81" spans="1:4" x14ac:dyDescent="0.25">
      <c r="A81" s="119" t="str">
        <f>Voorraad_GANGBAAR!G90</f>
        <v>Droptagetes 'Dropafrikaantje'</v>
      </c>
      <c r="B81" s="119" t="str">
        <f>Voorraad_GANGBAAR!B90</f>
        <v>S3 - 1 - M - L</v>
      </c>
      <c r="C81" s="119">
        <f>Voorraad_GANGBAAR!I90</f>
        <v>0</v>
      </c>
      <c r="D81" s="119" t="str">
        <f>Voorraad_GANGBAAR!Q90</f>
        <v>Tagetes filifolia 'Lakritz'</v>
      </c>
    </row>
    <row r="82" spans="1:4" x14ac:dyDescent="0.25">
      <c r="A82" s="119" t="str">
        <f>Voorraad_GANGBAAR!G91</f>
        <v>Duizendblad ¦ 'Cassis'</v>
      </c>
      <c r="B82" s="119" t="str">
        <f>Voorraad_GANGBAAR!B91</f>
        <v>B - 16 - A - L</v>
      </c>
      <c r="C82" s="119">
        <f>Voorraad_GANGBAAR!I91</f>
        <v>0</v>
      </c>
      <c r="D82" s="119" t="str">
        <f>Voorraad_GANGBAAR!Q91</f>
        <v>Achillea millefolium 'Cassis'</v>
      </c>
    </row>
    <row r="83" spans="1:4" x14ac:dyDescent="0.25">
      <c r="A83" s="119" t="str">
        <f>Voorraad_GANGBAAR!G92</f>
        <v>Duizendblad ¦ 'Cerise Queen'</v>
      </c>
      <c r="B83" s="119" t="str">
        <f>Voorraad_GANGBAAR!B92</f>
        <v>B - 16 - A - L</v>
      </c>
      <c r="C83" s="119">
        <f>Voorraad_GANGBAAR!I92</f>
        <v>0</v>
      </c>
      <c r="D83" s="119" t="str">
        <f>Voorraad_GANGBAAR!Q92</f>
        <v>Achillea millefolium 'Cerise Queen'</v>
      </c>
    </row>
    <row r="84" spans="1:4" x14ac:dyDescent="0.25">
      <c r="A84" s="119" t="str">
        <f>Voorraad_GANGBAAR!G93</f>
        <v>Duizendblad ¦ 'Summer Pastels'</v>
      </c>
      <c r="B84" s="119" t="str">
        <f>Voorraad_GANGBAAR!B93</f>
        <v>B - 16 - V - L</v>
      </c>
      <c r="C84" s="119">
        <f>Voorraad_GANGBAAR!I93</f>
        <v>0</v>
      </c>
      <c r="D84" s="119" t="str">
        <f>Voorraad_GANGBAAR!Q93</f>
        <v>Achillea millefolium 'Summer Pastels'</v>
      </c>
    </row>
    <row r="85" spans="1:4" x14ac:dyDescent="0.25">
      <c r="A85" s="119" t="str">
        <f>Voorraad_GANGBAAR!G94</f>
        <v>Duizendblad ¦ 'WIT'</v>
      </c>
      <c r="B85" s="119" t="str">
        <f>Voorraad_GANGBAAR!B94</f>
        <v>B - 16 - M - L</v>
      </c>
      <c r="C85" s="119">
        <f>Voorraad_GANGBAAR!I94</f>
        <v>0</v>
      </c>
      <c r="D85" s="119" t="str">
        <f>Voorraad_GANGBAAR!Q94</f>
        <v>Achillea millefolium</v>
      </c>
    </row>
    <row r="86" spans="1:4" x14ac:dyDescent="0.25">
      <c r="A86" s="119" t="str">
        <f>Voorraad_GANGBAAR!G95</f>
        <v>Echinacea ¦ 'Rode zonnehoed' ¦ 'pallida'</v>
      </c>
      <c r="B86" s="119" t="str">
        <f>Voorraad_GANGBAAR!B95</f>
        <v>PS3 -  - A - R</v>
      </c>
      <c r="C86" s="119">
        <f>Voorraad_GANGBAAR!I95</f>
        <v>0</v>
      </c>
      <c r="D86" s="119" t="str">
        <f>Voorraad_GANGBAAR!Q95</f>
        <v>Echinacea pallida</v>
      </c>
    </row>
    <row r="87" spans="1:4" x14ac:dyDescent="0.25">
      <c r="A87" s="119" t="str">
        <f>Voorraad_GANGBAAR!G96</f>
        <v>Echinacea ¦ 'Rode zonnehoed' ¦ 'purpurea'</v>
      </c>
      <c r="B87" s="119" t="str">
        <f>Voorraad_GANGBAAR!B96</f>
        <v>PS7 -  - M - L</v>
      </c>
      <c r="C87" s="119">
        <f>Voorraad_GANGBAAR!I96</f>
        <v>0</v>
      </c>
      <c r="D87" s="119" t="str">
        <f>Voorraad_GANGBAAR!Q96</f>
        <v>Echinacea purpurea</v>
      </c>
    </row>
    <row r="88" spans="1:4" x14ac:dyDescent="0.25">
      <c r="A88" s="119" t="str">
        <f>Voorraad_GANGBAAR!G97</f>
        <v>Echinacea ¦ 'Rode zonnehoed' ¦ 'WIT'</v>
      </c>
      <c r="B88" s="119" t="str">
        <f>Voorraad_GANGBAAR!B97</f>
        <v>B - 5 - M - R</v>
      </c>
      <c r="C88" s="119">
        <f>Voorraad_GANGBAAR!I97</f>
        <v>0</v>
      </c>
      <c r="D88" s="119" t="str">
        <f>Voorraad_GANGBAAR!Q97</f>
        <v>Echinacea purpurea 'Alba'</v>
      </c>
    </row>
    <row r="89" spans="1:4" x14ac:dyDescent="0.25">
      <c r="A89" s="119" t="str">
        <f>Voorraad_GANGBAAR!G98</f>
        <v>Eetbaar viooltje ¦ 'Butterfly' ¦ 'Blue Blotch Improved'</v>
      </c>
      <c r="B89" s="119" t="str">
        <f>Voorraad_GANGBAAR!B98</f>
        <v xml:space="preserve">PS2 -  -  - </v>
      </c>
      <c r="C89" s="119">
        <f>Voorraad_GANGBAAR!I98</f>
        <v>0</v>
      </c>
      <c r="D89" s="119" t="str">
        <f>Voorraad_GANGBAAR!Q98</f>
        <v>Viola 'Butterfly Blue Botch Improved'</v>
      </c>
    </row>
    <row r="90" spans="1:4" x14ac:dyDescent="0.25">
      <c r="A90" s="119" t="str">
        <f>Voorraad_GANGBAAR!G99</f>
        <v>Eetbaar viooltje ¦ 'Butterfly' ¦ MIX</v>
      </c>
      <c r="B90" s="119" t="str">
        <f>Voorraad_GANGBAAR!B99</f>
        <v xml:space="preserve">PS2 -  -  - </v>
      </c>
      <c r="C90" s="119">
        <f>Voorraad_GANGBAAR!I99</f>
        <v>0</v>
      </c>
      <c r="D90" s="119" t="str">
        <f>Voorraad_GANGBAAR!Q99</f>
        <v>Viola 'Butterfly Blue'</v>
      </c>
    </row>
    <row r="91" spans="1:4" x14ac:dyDescent="0.25">
      <c r="A91" s="119" t="str">
        <f>Voorraad_GANGBAAR!G100</f>
        <v>Eetbaar viooltje ¦ 'Butterfly' ¦ 'Orange'</v>
      </c>
      <c r="B91" s="119" t="str">
        <f>Voorraad_GANGBAAR!B100</f>
        <v xml:space="preserve">PS2 -  -  - </v>
      </c>
      <c r="C91" s="119">
        <f>Voorraad_GANGBAAR!I100</f>
        <v>0</v>
      </c>
      <c r="D91" s="119" t="str">
        <f>Voorraad_GANGBAAR!Q100</f>
        <v>Viola 'Butterfly Orange'</v>
      </c>
    </row>
    <row r="92" spans="1:4" x14ac:dyDescent="0.25">
      <c r="A92" s="119" t="str">
        <f>Voorraad_GANGBAAR!G101</f>
        <v>Eetbaar viooltje ¦ 'Butterfly' ¦ 'Purple Yellow'</v>
      </c>
      <c r="B92" s="119" t="str">
        <f>Voorraad_GANGBAAR!B101</f>
        <v>PS2 -  - A - L</v>
      </c>
      <c r="C92" s="119">
        <f>Voorraad_GANGBAAR!I101</f>
        <v>0</v>
      </c>
      <c r="D92" s="119" t="str">
        <f>Voorraad_GANGBAAR!Q101</f>
        <v>Viola 'Butterfly Yellow Purple Yellow'</v>
      </c>
    </row>
    <row r="93" spans="1:4" x14ac:dyDescent="0.25">
      <c r="A93" s="119" t="str">
        <f>Voorraad_GANGBAAR!G102</f>
        <v>Eetbaar viooltje ¦ 'Butterfly' ¦ 'Red Blotch'</v>
      </c>
      <c r="B93" s="119" t="str">
        <f>Voorraad_GANGBAAR!B102</f>
        <v>PS2 -  - A - L</v>
      </c>
      <c r="C93" s="119">
        <f>Voorraad_GANGBAAR!I102</f>
        <v>0</v>
      </c>
      <c r="D93" s="119" t="str">
        <f>Voorraad_GANGBAAR!Q102</f>
        <v>Viola 'Butterfly Red Blotch'</v>
      </c>
    </row>
    <row r="94" spans="1:4" x14ac:dyDescent="0.25">
      <c r="A94" s="119" t="str">
        <f>Voorraad_GANGBAAR!G103</f>
        <v>Eetbaar viooltje ¦ 'Butterfly' ¦ 'Yellow Gold'</v>
      </c>
      <c r="B94" s="119" t="str">
        <f>Voorraad_GANGBAAR!B103</f>
        <v xml:space="preserve">PS2 -  -  - </v>
      </c>
      <c r="C94" s="119">
        <f>Voorraad_GANGBAAR!I103</f>
        <v>0</v>
      </c>
      <c r="D94" s="119" t="str">
        <f>Voorraad_GANGBAAR!Q103</f>
        <v>Viola 'Butterfly Yellow Gold'</v>
      </c>
    </row>
    <row r="95" spans="1:4" x14ac:dyDescent="0.25">
      <c r="A95" s="119" t="str">
        <f>Voorraad_GANGBAAR!G104</f>
        <v>Eetbaar viooltje ¦ 'Butterfly' ¦ 'Yellow Red Wing'</v>
      </c>
      <c r="B95" s="119" t="str">
        <f>Voorraad_GANGBAAR!B104</f>
        <v xml:space="preserve"> -  -  - </v>
      </c>
      <c r="C95" s="119">
        <f>Voorraad_GANGBAAR!I104</f>
        <v>0</v>
      </c>
      <c r="D95" s="119" t="str">
        <f>Voorraad_GANGBAAR!Q104</f>
        <v>Viola 'Butterfly Yellow Red Wing'</v>
      </c>
    </row>
    <row r="96" spans="1:4" x14ac:dyDescent="0.25">
      <c r="A96" s="119" t="str">
        <f>Voorraad_GANGBAAR!G105</f>
        <v>Eetbaar viooltje ¦ 'Driekleurig' ¦ 'Tricolor'</v>
      </c>
      <c r="B96" s="119" t="str">
        <f>Voorraad_GANGBAAR!B105</f>
        <v>PS3 -  - V - R</v>
      </c>
      <c r="C96" s="119">
        <f>Voorraad_GANGBAAR!I105</f>
        <v>0</v>
      </c>
      <c r="D96" s="119" t="str">
        <f>Voorraad_GANGBAAR!Q105</f>
        <v>Viola tricolor</v>
      </c>
    </row>
    <row r="97" spans="1:4" x14ac:dyDescent="0.25">
      <c r="A97" s="119" t="str">
        <f>Voorraad_GANGBAAR!G106</f>
        <v>Eetbaar viooltje ¦ 'Klimopviooltje'</v>
      </c>
      <c r="B97" s="119" t="str">
        <f>Voorraad_GANGBAAR!B106</f>
        <v>PS2 -  - M - R</v>
      </c>
      <c r="C97" s="119">
        <f>Voorraad_GANGBAAR!I106</f>
        <v>0</v>
      </c>
      <c r="D97" s="119" t="str">
        <f>Voorraad_GANGBAAR!Q106</f>
        <v>Viola hederacea</v>
      </c>
    </row>
    <row r="98" spans="1:4" x14ac:dyDescent="0.25">
      <c r="A98" s="119" t="str">
        <f>Voorraad_GANGBAAR!G107</f>
        <v>Eeuwige moes ¦ 'Bonte' ¦ [P14]</v>
      </c>
      <c r="B98" s="119" t="str">
        <f>Voorraad_GANGBAAR!B107</f>
        <v>PS2 -  - M - L</v>
      </c>
      <c r="C98" s="119">
        <f>Voorraad_GANGBAAR!I107</f>
        <v>0</v>
      </c>
      <c r="D98" s="119" t="str">
        <f>Voorraad_GANGBAAR!Q107</f>
        <v>Brassica oleracea var. 'Ramosa' variegata</v>
      </c>
    </row>
    <row r="99" spans="1:4" x14ac:dyDescent="0.25">
      <c r="A99" s="119" t="str">
        <f>Voorraad_GANGBAAR!G108</f>
        <v>Eeuwige moes ¦ 'Groen' ¦ [P14]</v>
      </c>
      <c r="B99" s="119" t="str">
        <f>Voorraad_GANGBAAR!B108</f>
        <v>PS2 -  - M - L</v>
      </c>
      <c r="C99" s="119">
        <f>Voorraad_GANGBAAR!I108</f>
        <v>0</v>
      </c>
      <c r="D99" s="119" t="str">
        <f>Voorraad_GANGBAAR!Q108</f>
        <v xml:space="preserve">Brassica oleracea var. 'Ramosa' </v>
      </c>
    </row>
    <row r="100" spans="1:4" x14ac:dyDescent="0.25">
      <c r="A100" s="119" t="str">
        <f>Voorraad_GANGBAAR!G109</f>
        <v>Eeuwige moes ¦ 'Taunton Deane' ¦ Doorlevende boerenkool ¦ [P14]</v>
      </c>
      <c r="B100" s="119" t="str">
        <f>Voorraad_GANGBAAR!B109</f>
        <v>PS2 -  - M - L</v>
      </c>
      <c r="C100" s="119">
        <f>Voorraad_GANGBAAR!I109</f>
        <v>0</v>
      </c>
      <c r="D100" s="119" t="str">
        <f>Voorraad_GANGBAAR!Q109</f>
        <v>Brassica oleracea var acephela</v>
      </c>
    </row>
    <row r="101" spans="1:4" x14ac:dyDescent="0.25">
      <c r="A101" s="119" t="str">
        <f>Voorraad_GANGBAAR!G110</f>
        <v xml:space="preserve">Egyptische Ui </v>
      </c>
      <c r="B101" s="119" t="str">
        <f>Voorraad_GANGBAAR!B110</f>
        <v xml:space="preserve"> -  -  - </v>
      </c>
      <c r="C101" s="119">
        <f>Voorraad_GANGBAAR!I110</f>
        <v>0</v>
      </c>
      <c r="D101" s="119" t="str">
        <f>Voorraad_GANGBAAR!Q110</f>
        <v>Allium cepa 'Proliferum'</v>
      </c>
    </row>
    <row r="102" spans="1:4" x14ac:dyDescent="0.25">
      <c r="A102" s="119" t="str">
        <f>Voorraad_GANGBAAR!G111</f>
        <v>Engelwortel ¦ 'Grote '</v>
      </c>
      <c r="B102" s="119" t="str">
        <f>Voorraad_GANGBAAR!B111</f>
        <v>B - 9 - M - R</v>
      </c>
      <c r="C102" s="119">
        <f>Voorraad_GANGBAAR!I111</f>
        <v>0</v>
      </c>
      <c r="D102" s="119" t="str">
        <f>Voorraad_GANGBAAR!Q111</f>
        <v>Angelica archangelica</v>
      </c>
    </row>
    <row r="103" spans="1:4" x14ac:dyDescent="0.25">
      <c r="A103" s="119" t="str">
        <f>Voorraad_GANGBAAR!G112</f>
        <v>Engelwortel ¦ 'Rode'</v>
      </c>
      <c r="B103" s="119" t="str">
        <f>Voorraad_GANGBAAR!B112</f>
        <v xml:space="preserve"> -  -  - </v>
      </c>
      <c r="C103" s="119">
        <f>Voorraad_GANGBAAR!I112</f>
        <v>0</v>
      </c>
      <c r="D103" s="119" t="str">
        <f>Voorraad_GANGBAAR!Q112</f>
        <v>Angelica gigas</v>
      </c>
    </row>
    <row r="104" spans="1:4" x14ac:dyDescent="0.25">
      <c r="A104" s="119" t="str">
        <f>Voorraad_GANGBAAR!G113</f>
        <v>Eucalyptus ¦ 'Citroen'</v>
      </c>
      <c r="B104" s="119" t="str">
        <f>Voorraad_GANGBAAR!B113</f>
        <v xml:space="preserve"> -  -  - </v>
      </c>
      <c r="C104" s="119">
        <f>Voorraad_GANGBAAR!I113</f>
        <v>0</v>
      </c>
      <c r="D104" s="119" t="str">
        <f>Voorraad_GANGBAAR!Q113</f>
        <v>Eucalyptus citriodora</v>
      </c>
    </row>
    <row r="105" spans="1:4" x14ac:dyDescent="0.25">
      <c r="A105" s="119" t="str">
        <f>Voorraad_GANGBAAR!G114</f>
        <v>Eucalyptus ¦ 'globulus'</v>
      </c>
      <c r="B105" s="119" t="str">
        <f>Voorraad_GANGBAAR!B114</f>
        <v xml:space="preserve"> -  -  - </v>
      </c>
      <c r="C105" s="119">
        <f>Voorraad_GANGBAAR!I114</f>
        <v>0</v>
      </c>
      <c r="D105" s="119" t="str">
        <f>Voorraad_GANGBAAR!Q114</f>
        <v>Eucalyptus globulus</v>
      </c>
    </row>
    <row r="106" spans="1:4" x14ac:dyDescent="0.25">
      <c r="A106" s="119" t="str">
        <f>Voorraad_GANGBAAR!G115</f>
        <v>Gele Kattenstaart ¦ [P14]</v>
      </c>
      <c r="B106" s="119" t="str">
        <f>Voorraad_GANGBAAR!B115</f>
        <v xml:space="preserve"> -  -  - </v>
      </c>
      <c r="C106" s="119">
        <f>Voorraad_GANGBAAR!I115</f>
        <v>0</v>
      </c>
      <c r="D106" s="119" t="str">
        <f>Voorraad_GANGBAAR!Q115</f>
        <v>Bulbine frutescens</v>
      </c>
    </row>
    <row r="107" spans="1:4" x14ac:dyDescent="0.25">
      <c r="A107" s="119" t="str">
        <f>Voorraad_GANGBAAR!G116</f>
        <v>Gember ¦ [P11]</v>
      </c>
      <c r="B107" s="119" t="str">
        <f>Voorraad_GANGBAAR!B116</f>
        <v xml:space="preserve"> -  -  - </v>
      </c>
      <c r="C107" s="119">
        <f>Voorraad_GANGBAAR!I116</f>
        <v>0</v>
      </c>
      <c r="D107" s="119" t="str">
        <f>Voorraad_GANGBAAR!Q116</f>
        <v>Zingiber officinale</v>
      </c>
    </row>
    <row r="108" spans="1:4" x14ac:dyDescent="0.25">
      <c r="A108" s="119" t="str">
        <f>Voorraad_GANGBAAR!G117</f>
        <v>Geranium ¦ 'APPELSIEN ¦ [P14]</v>
      </c>
      <c r="B108" s="119" t="str">
        <f>Voorraad_GANGBAAR!B117</f>
        <v>S1 - 1 - V - R</v>
      </c>
      <c r="C108" s="119">
        <f>Voorraad_GANGBAAR!I117</f>
        <v>0</v>
      </c>
      <c r="D108" s="119" t="str">
        <f>Voorraad_GANGBAAR!Q117</f>
        <v xml:space="preserve">Pelargonium 'Orange' </v>
      </c>
    </row>
    <row r="109" spans="1:4" x14ac:dyDescent="0.25">
      <c r="A109" s="119" t="str">
        <f>Voorraad_GANGBAAR!G118</f>
        <v>Geranium ¦ 'CITROEN' ¦ 'graveolens' ¦ [P14]</v>
      </c>
      <c r="B109" s="119" t="str">
        <f>Voorraad_GANGBAAR!B118</f>
        <v>S1 - 1 - A - L</v>
      </c>
      <c r="C109" s="119">
        <f>Voorraad_GANGBAAR!I118</f>
        <v>0</v>
      </c>
      <c r="D109" s="119" t="str">
        <f>Voorraad_GANGBAAR!Q118</f>
        <v>Pelargonium graveolens</v>
      </c>
    </row>
    <row r="110" spans="1:4" x14ac:dyDescent="0.25">
      <c r="A110" s="119" t="str">
        <f>Voorraad_GANGBAAR!G119</f>
        <v>Geranium ¦ 'CITROEN' ¦ 'graveolens' ¦ 'Crispum' ¦ [P14]</v>
      </c>
      <c r="B110" s="119" t="str">
        <f>Voorraad_GANGBAAR!B119</f>
        <v xml:space="preserve"> -  -  - </v>
      </c>
      <c r="C110" s="119">
        <f>Voorraad_GANGBAAR!I119</f>
        <v>0</v>
      </c>
      <c r="D110" s="119" t="str">
        <f>Voorraad_GANGBAAR!Q119</f>
        <v>Pelargonium graveolens 'Crispum'</v>
      </c>
    </row>
    <row r="111" spans="1:4" x14ac:dyDescent="0.25">
      <c r="A111" s="119" t="str">
        <f>Voorraad_GANGBAAR!G120</f>
        <v>Geranium ¦ 'Mosquitoschoker' ¦ [P14]</v>
      </c>
      <c r="B111" s="119" t="str">
        <f>Voorraad_GANGBAAR!B120</f>
        <v xml:space="preserve"> -  -  - </v>
      </c>
      <c r="C111" s="119">
        <f>Voorraad_GANGBAAR!I120</f>
        <v>0</v>
      </c>
      <c r="D111" s="119" t="str">
        <f>Voorraad_GANGBAAR!Q120</f>
        <v xml:space="preserve">Pelargonium 'Mosquitoschoker' </v>
      </c>
    </row>
    <row r="112" spans="1:4" x14ac:dyDescent="0.25">
      <c r="A112" s="119" t="str">
        <f>Voorraad_GANGBAAR!G121</f>
        <v>Geranium ¦ 'MUNT' ¦ [P14]</v>
      </c>
      <c r="B112" s="119" t="str">
        <f>Voorraad_GANGBAAR!B121</f>
        <v>B - 7 - V - L</v>
      </c>
      <c r="C112" s="119">
        <f>Voorraad_GANGBAAR!I121</f>
        <v>0</v>
      </c>
      <c r="D112" s="119" t="str">
        <f>Voorraad_GANGBAAR!Q121</f>
        <v>Pelargonium tomentosum</v>
      </c>
    </row>
    <row r="113" spans="1:4" x14ac:dyDescent="0.25">
      <c r="A113" s="119" t="str">
        <f>Voorraad_GANGBAAR!G122</f>
        <v>Geranium ¦ 'MUNT-CITROEN' ¦ 'Lady Plymouth ¦ [P14]</v>
      </c>
      <c r="B113" s="119" t="str">
        <f>Voorraad_GANGBAAR!B122</f>
        <v>PS2 -  - V - R</v>
      </c>
      <c r="C113" s="119">
        <f>Voorraad_GANGBAAR!I122</f>
        <v>0</v>
      </c>
      <c r="D113" s="119" t="str">
        <f>Voorraad_GANGBAAR!Q122</f>
        <v>Pelargonium 'Lady Plymouth'</v>
      </c>
    </row>
    <row r="114" spans="1:4" x14ac:dyDescent="0.25">
      <c r="A114" s="119" t="str">
        <f>Voorraad_GANGBAAR!G123</f>
        <v>Geranium ¦ 'ROZEN' ¦ [P14]</v>
      </c>
      <c r="B114" s="119" t="str">
        <f>Voorraad_GANGBAAR!B123</f>
        <v>S1 - 1 - V - R</v>
      </c>
      <c r="C114" s="119">
        <f>Voorraad_GANGBAAR!I123</f>
        <v>0</v>
      </c>
      <c r="D114" s="119" t="str">
        <f>Voorraad_GANGBAAR!Q123</f>
        <v>Pelargonium 'Roses'</v>
      </c>
    </row>
    <row r="115" spans="1:4" x14ac:dyDescent="0.25">
      <c r="A115" s="119" t="str">
        <f>Voorraad_GANGBAAR!G124</f>
        <v>Gotu kola ¦ 'Aziatische waternavel'</v>
      </c>
      <c r="B115" s="119" t="str">
        <f>Voorraad_GANGBAAR!B124</f>
        <v>S2 - 1 - V - R</v>
      </c>
      <c r="C115" s="119">
        <f>Voorraad_GANGBAAR!I124</f>
        <v>0</v>
      </c>
      <c r="D115" s="119" t="str">
        <f>Voorraad_GANGBAAR!Q124</f>
        <v>Centella asiatica</v>
      </c>
    </row>
    <row r="116" spans="1:4" x14ac:dyDescent="0.25">
      <c r="A116" s="119" t="str">
        <f>Voorraad_GANGBAAR!G125</f>
        <v>Goudsbloem</v>
      </c>
      <c r="B116" s="119" t="str">
        <f>Voorraad_GANGBAAR!B125</f>
        <v>PS3 -  - V - R</v>
      </c>
      <c r="C116" s="119">
        <f>Voorraad_GANGBAAR!I125</f>
        <v>0</v>
      </c>
      <c r="D116" s="119" t="str">
        <f>Voorraad_GANGBAAR!Q125</f>
        <v>Calendula officinalis</v>
      </c>
    </row>
    <row r="117" spans="1:4" x14ac:dyDescent="0.25">
      <c r="A117" s="119" t="str">
        <f>Voorraad_GANGBAAR!G126</f>
        <v>Griekse Alant</v>
      </c>
      <c r="B117" s="119" t="str">
        <f>Voorraad_GANGBAAR!B126</f>
        <v>PS7 -  - M - R</v>
      </c>
      <c r="C117" s="119">
        <f>Voorraad_GANGBAAR!I126</f>
        <v>0</v>
      </c>
      <c r="D117" s="119" t="str">
        <f>Voorraad_GANGBAAR!Q126</f>
        <v>Inula helenium</v>
      </c>
    </row>
    <row r="118" spans="1:4" x14ac:dyDescent="0.25">
      <c r="A118" s="119" t="str">
        <f>Voorraad_GANGBAAR!G127</f>
        <v>Griekste Bergthee</v>
      </c>
      <c r="B118" s="119" t="str">
        <f>Voorraad_GANGBAAR!B127</f>
        <v>S1 - 2 - A - R</v>
      </c>
      <c r="C118" s="119">
        <f>Voorraad_GANGBAAR!I127</f>
        <v>0</v>
      </c>
      <c r="D118" s="119" t="str">
        <f>Voorraad_GANGBAAR!Q127</f>
        <v>Sideritis syriaca</v>
      </c>
    </row>
    <row r="119" spans="1:4" x14ac:dyDescent="0.25">
      <c r="A119" s="119" t="str">
        <f>Voorraad_GANGBAAR!G128</f>
        <v>Gyroskruid</v>
      </c>
      <c r="B119" s="119" t="str">
        <f>Voorraad_GANGBAAR!B128</f>
        <v>S3 - 2 - A - R</v>
      </c>
      <c r="C119" s="119">
        <f>Voorraad_GANGBAAR!I128</f>
        <v>0</v>
      </c>
      <c r="D119" s="119" t="str">
        <f>Voorraad_GANGBAAR!Q128</f>
        <v>Artemisia caucasica</v>
      </c>
    </row>
    <row r="120" spans="1:4" x14ac:dyDescent="0.25">
      <c r="A120" s="119" t="str">
        <f>Voorraad_GANGBAAR!G129</f>
        <v>Hartgespan</v>
      </c>
      <c r="B120" s="119" t="str">
        <f>Voorraad_GANGBAAR!B129</f>
        <v>PS3 -  - A - R</v>
      </c>
      <c r="C120" s="119">
        <f>Voorraad_GANGBAAR!I129</f>
        <v>0</v>
      </c>
      <c r="D120" s="119" t="str">
        <f>Voorraad_GANGBAAR!Q129</f>
        <v>Leonurus cardiaca</v>
      </c>
    </row>
    <row r="121" spans="1:4" x14ac:dyDescent="0.25">
      <c r="A121" s="119" t="str">
        <f>Voorraad_GANGBAAR!G130</f>
        <v>Heemst</v>
      </c>
      <c r="B121" s="119" t="str">
        <f>Voorraad_GANGBAAR!B130</f>
        <v>B - 16 - A - L</v>
      </c>
      <c r="C121" s="119">
        <f>Voorraad_GANGBAAR!I130</f>
        <v>0</v>
      </c>
      <c r="D121" s="119" t="str">
        <f>Voorraad_GANGBAAR!Q130</f>
        <v>Althaea officinalis</v>
      </c>
    </row>
    <row r="122" spans="1:4" x14ac:dyDescent="0.25">
      <c r="A122" s="119" t="str">
        <f>Voorraad_GANGBAAR!G131</f>
        <v>Heiligenbloem</v>
      </c>
      <c r="B122" s="119" t="str">
        <f>Voorraad_GANGBAAR!B131</f>
        <v>S3 - 3 - V - R</v>
      </c>
      <c r="C122" s="119">
        <f>Voorraad_GANGBAAR!I131</f>
        <v>0</v>
      </c>
      <c r="D122" s="119" t="str">
        <f>Voorraad_GANGBAAR!Q131</f>
        <v>Santolina chamaecyparissus</v>
      </c>
    </row>
    <row r="123" spans="1:4" x14ac:dyDescent="0.25">
      <c r="A123" s="119" t="str">
        <f>Voorraad_GANGBAAR!G132</f>
        <v>Hertshoornweegbree</v>
      </c>
      <c r="B123" s="119" t="str">
        <f>Voorraad_GANGBAAR!B132</f>
        <v xml:space="preserve"> -  -  - </v>
      </c>
      <c r="C123" s="119">
        <f>Voorraad_GANGBAAR!I132</f>
        <v>0</v>
      </c>
      <c r="D123" s="119" t="str">
        <f>Voorraad_GANGBAAR!Q132</f>
        <v>Plantago coronopus</v>
      </c>
    </row>
    <row r="124" spans="1:4" x14ac:dyDescent="0.25">
      <c r="A124" s="119" t="str">
        <f>Voorraad_GANGBAAR!G133</f>
        <v>Hondsdraf</v>
      </c>
      <c r="B124" s="119" t="str">
        <f>Voorraad_GANGBAAR!B133</f>
        <v xml:space="preserve"> -  -  - </v>
      </c>
      <c r="C124" s="119">
        <f>Voorraad_GANGBAAR!I133</f>
        <v>0</v>
      </c>
      <c r="D124" s="119" t="str">
        <f>Voorraad_GANGBAAR!Q133</f>
        <v>Glechoma hederacea</v>
      </c>
    </row>
    <row r="125" spans="1:4" x14ac:dyDescent="0.25">
      <c r="A125" s="119" t="str">
        <f>Voorraad_GANGBAAR!G134</f>
        <v>Hondsdraf ¦ 'Bonte'</v>
      </c>
      <c r="B125" s="119" t="str">
        <f>Voorraad_GANGBAAR!B134</f>
        <v>B - 5 - V - L</v>
      </c>
      <c r="C125" s="119">
        <f>Voorraad_GANGBAAR!I134</f>
        <v>0</v>
      </c>
      <c r="D125" s="119" t="str">
        <f>Voorraad_GANGBAAR!Q134</f>
        <v>Glechoma hederacea 'variegata'</v>
      </c>
    </row>
    <row r="126" spans="1:4" x14ac:dyDescent="0.25">
      <c r="A126" s="119" t="str">
        <f>Voorraad_GANGBAAR!G135</f>
        <v>Honingverbena</v>
      </c>
      <c r="B126" s="119" t="str">
        <f>Voorraad_GANGBAAR!B135</f>
        <v>S2 - 2 - M - L</v>
      </c>
      <c r="C126" s="119">
        <f>Voorraad_GANGBAAR!I135</f>
        <v>0</v>
      </c>
      <c r="D126" s="119" t="str">
        <f>Voorraad_GANGBAAR!Q135</f>
        <v>Lippia dulcis</v>
      </c>
    </row>
    <row r="127" spans="1:4" x14ac:dyDescent="0.25">
      <c r="A127" s="119" t="str">
        <f>Voorraad_GANGBAAR!G136</f>
        <v>Hop</v>
      </c>
      <c r="B127" s="119" t="str">
        <f>Voorraad_GANGBAAR!B136</f>
        <v>B -  - V - L</v>
      </c>
      <c r="C127" s="119">
        <f>Voorraad_GANGBAAR!I136</f>
        <v>0</v>
      </c>
      <c r="D127" s="119" t="str">
        <f>Voorraad_GANGBAAR!Q136</f>
        <v>Humulus lupulus</v>
      </c>
    </row>
    <row r="128" spans="1:4" x14ac:dyDescent="0.25">
      <c r="A128" s="119" t="str">
        <f>Voorraad_GANGBAAR!G137</f>
        <v>Huacatay</v>
      </c>
      <c r="B128" s="119" t="str">
        <f>Voorraad_GANGBAAR!B137</f>
        <v>PS3 -  - A - R</v>
      </c>
      <c r="C128" s="119">
        <f>Voorraad_GANGBAAR!I137</f>
        <v>0</v>
      </c>
      <c r="D128" s="119" t="str">
        <f>Voorraad_GANGBAAR!Q137</f>
        <v>Tagetes minuta</v>
      </c>
    </row>
    <row r="129" spans="1:4" x14ac:dyDescent="0.25">
      <c r="A129" s="119" t="str">
        <f>Voorraad_GANGBAAR!G138</f>
        <v>Hyssop ¦ 'BLAUW'</v>
      </c>
      <c r="B129" s="119" t="str">
        <f>Voorraad_GANGBAAR!B138</f>
        <v>S2 - 2 - V - R</v>
      </c>
      <c r="C129" s="119">
        <f>Voorraad_GANGBAAR!I138</f>
        <v>0</v>
      </c>
      <c r="D129" s="119" t="str">
        <f>Voorraad_GANGBAAR!Q138</f>
        <v>Hyssopus officinalis</v>
      </c>
    </row>
    <row r="130" spans="1:4" x14ac:dyDescent="0.25">
      <c r="A130" s="119" t="str">
        <f>Voorraad_GANGBAAR!G139</f>
        <v>Hyssop ¦ 'ROZE'</v>
      </c>
      <c r="B130" s="119" t="str">
        <f>Voorraad_GANGBAAR!B139</f>
        <v>PS3 -  - A - R</v>
      </c>
      <c r="C130" s="119">
        <f>Voorraad_GANGBAAR!I139</f>
        <v>0</v>
      </c>
      <c r="D130" s="119" t="str">
        <f>Voorraad_GANGBAAR!Q139</f>
        <v>Hyssopus officinalis 'Rosea'</v>
      </c>
    </row>
    <row r="131" spans="1:4" x14ac:dyDescent="0.25">
      <c r="A131" s="119" t="str">
        <f>Voorraad_GANGBAAR!G140</f>
        <v>Hyssop ¦ 'WIT'</v>
      </c>
      <c r="B131" s="119" t="str">
        <f>Voorraad_GANGBAAR!B140</f>
        <v>B - 4 - V - R</v>
      </c>
      <c r="C131" s="119">
        <f>Voorraad_GANGBAAR!I140</f>
        <v>0</v>
      </c>
      <c r="D131" s="119" t="str">
        <f>Voorraad_GANGBAAR!Q140</f>
        <v>Hyssopus officinalis 'Alba'</v>
      </c>
    </row>
    <row r="132" spans="1:4" x14ac:dyDescent="0.25">
      <c r="A132" s="119" t="str">
        <f>Voorraad_GANGBAAR!G141</f>
        <v>Ijskruid</v>
      </c>
      <c r="B132" s="119">
        <f>Voorraad_GANGBAAR!B141</f>
        <v>0</v>
      </c>
      <c r="C132" s="119">
        <f>Voorraad_GANGBAAR!I141</f>
        <v>0</v>
      </c>
      <c r="D132" s="119" t="str">
        <f>Voorraad_GANGBAAR!Q141</f>
        <v>Mesembryanthemum crystallinum</v>
      </c>
    </row>
    <row r="133" spans="1:4" x14ac:dyDescent="0.25">
      <c r="A133" s="119" t="str">
        <f>Voorraad_GANGBAAR!G142</f>
        <v>Ijzerhard ¦ 'Ijzerkruid' ¦ 'Verbena'</v>
      </c>
      <c r="B133" s="119" t="str">
        <f>Voorraad_GANGBAAR!B142</f>
        <v xml:space="preserve"> -  -  - </v>
      </c>
      <c r="C133" s="119">
        <f>Voorraad_GANGBAAR!I142</f>
        <v>0</v>
      </c>
      <c r="D133" s="119" t="str">
        <f>Voorraad_GANGBAAR!Q142</f>
        <v>Verbena officinalis</v>
      </c>
    </row>
    <row r="134" spans="1:4" x14ac:dyDescent="0.25">
      <c r="A134" s="119" t="str">
        <f>Voorraad_GANGBAAR!G143</f>
        <v>Japanse waterpeper</v>
      </c>
      <c r="B134" s="119" t="str">
        <f>Voorraad_GANGBAAR!B143</f>
        <v>S3 - 1 - M - R</v>
      </c>
      <c r="C134" s="119">
        <f>Voorraad_GANGBAAR!I143</f>
        <v>0</v>
      </c>
      <c r="D134" s="119" t="str">
        <f>Voorraad_GANGBAAR!Q143</f>
        <v>Persicaria hydropiper var. rubra</v>
      </c>
    </row>
    <row r="135" spans="1:4" x14ac:dyDescent="0.25">
      <c r="A135" s="119" t="str">
        <f>Voorraad_GANGBAAR!G144</f>
        <v>Kaapse look 'Knobiflirt' ¦ 'BONTE'</v>
      </c>
      <c r="B135" s="119" t="str">
        <f>Voorraad_GANGBAAR!B144</f>
        <v>S1 - 1 - M - L</v>
      </c>
      <c r="C135" s="119">
        <f>Voorraad_GANGBAAR!I144</f>
        <v>0</v>
      </c>
      <c r="D135" s="119" t="str">
        <f>Voorraad_GANGBAAR!Q144</f>
        <v>Tulbaghia violaceae variegata 'KnobiFlirt'</v>
      </c>
    </row>
    <row r="136" spans="1:4" x14ac:dyDescent="0.25">
      <c r="A136" s="119" t="str">
        <f>Voorraad_GANGBAAR!G145</f>
        <v>Kaapse look 'Knobiflirt' ¦ 'BONTE' ¦ [P14]</v>
      </c>
      <c r="B136" s="119" t="str">
        <f>Voorraad_GANGBAAR!B145</f>
        <v xml:space="preserve"> -  -  - </v>
      </c>
      <c r="C136" s="119">
        <f>Voorraad_GANGBAAR!I145</f>
        <v>0</v>
      </c>
      <c r="D136" s="119" t="str">
        <f>Voorraad_GANGBAAR!Q145</f>
        <v>Tulbaghia violaceae variegata 'KnobiFlirt'</v>
      </c>
    </row>
    <row r="137" spans="1:4" x14ac:dyDescent="0.25">
      <c r="A137" s="119" t="str">
        <f>Voorraad_GANGBAAR!G146</f>
        <v>Kaapse look 'Knobiflirt' ¦ 'GROEN'</v>
      </c>
      <c r="B137" s="119" t="str">
        <f>Voorraad_GANGBAAR!B146</f>
        <v>S2 - 2 - A - L</v>
      </c>
      <c r="C137" s="119">
        <f>Voorraad_GANGBAAR!I146</f>
        <v>0</v>
      </c>
      <c r="D137" s="119" t="str">
        <f>Voorraad_GANGBAAR!Q146</f>
        <v>Tulbaghia violaceae 'KnobiFlirt'</v>
      </c>
    </row>
    <row r="138" spans="1:4" x14ac:dyDescent="0.25">
      <c r="A138" s="119" t="str">
        <f>Voorraad_GANGBAAR!G147</f>
        <v>Kaapse look 'Knobiflirt' ¦ 'GROEN' ¦ [P14]</v>
      </c>
      <c r="B138" s="119" t="str">
        <f>Voorraad_GANGBAAR!B147</f>
        <v xml:space="preserve"> -  -  - </v>
      </c>
      <c r="C138" s="119">
        <f>Voorraad_GANGBAAR!I147</f>
        <v>0</v>
      </c>
      <c r="D138" s="119" t="str">
        <f>Voorraad_GANGBAAR!Q147</f>
        <v>Tulbaghia violaceae 'KnobiFlirt'</v>
      </c>
    </row>
    <row r="139" spans="1:4" x14ac:dyDescent="0.25">
      <c r="A139" s="119" t="str">
        <f>Voorraad_GANGBAAR!G148</f>
        <v>Kaapse look 'Knobiflirt' ¦ 'WIT'</v>
      </c>
      <c r="B139" s="119" t="str">
        <f>Voorraad_GANGBAAR!B148</f>
        <v>S1 - 1 - M - L</v>
      </c>
      <c r="C139" s="119">
        <f>Voorraad_GANGBAAR!I148</f>
        <v>0</v>
      </c>
      <c r="D139" s="119" t="str">
        <f>Voorraad_GANGBAAR!Q148</f>
        <v>Tulbaghia violaceae 'Alba'</v>
      </c>
    </row>
    <row r="140" spans="1:4" x14ac:dyDescent="0.25">
      <c r="A140" s="119" t="str">
        <f>Voorraad_GANGBAAR!G149</f>
        <v>Kaasjeskruid ¦ 'Moschata'</v>
      </c>
      <c r="B140" s="119" t="str">
        <f>Voorraad_GANGBAAR!B149</f>
        <v>B - 4 - A - R</v>
      </c>
      <c r="C140" s="119">
        <f>Voorraad_GANGBAAR!I149</f>
        <v>0</v>
      </c>
      <c r="D140" s="119" t="str">
        <f>Voorraad_GANGBAAR!Q149</f>
        <v>Malva sylvestris moschata</v>
      </c>
    </row>
    <row r="141" spans="1:4" x14ac:dyDescent="0.25">
      <c r="A141" s="119" t="str">
        <f>Voorraad_GANGBAAR!G150</f>
        <v>Kaasjeskruid ¦ 'Moschata' ¦ 'Alba'</v>
      </c>
      <c r="B141" s="119" t="str">
        <f>Voorraad_GANGBAAR!B150</f>
        <v>B - 4 - A - R</v>
      </c>
      <c r="C141" s="119">
        <f>Voorraad_GANGBAAR!I150</f>
        <v>0</v>
      </c>
      <c r="D141" s="119" t="str">
        <f>Voorraad_GANGBAAR!Q150</f>
        <v>Malva sylvestris moschata 'Alba'</v>
      </c>
    </row>
    <row r="142" spans="1:4" x14ac:dyDescent="0.25">
      <c r="A142" s="119" t="str">
        <f>Voorraad_GANGBAAR!G151</f>
        <v>Kaasjeskruid ¦ 'Zebrina'</v>
      </c>
      <c r="B142" s="119" t="str">
        <f>Voorraad_GANGBAAR!B151</f>
        <v>PS7 -  - V - L</v>
      </c>
      <c r="C142" s="119">
        <f>Voorraad_GANGBAAR!I151</f>
        <v>0</v>
      </c>
      <c r="D142" s="119" t="str">
        <f>Voorraad_GANGBAAR!Q151</f>
        <v xml:space="preserve">Malva sylvestris zebrina </v>
      </c>
    </row>
    <row r="143" spans="1:4" x14ac:dyDescent="0.25">
      <c r="A143" s="119" t="str">
        <f>Voorraad_GANGBAAR!G152</f>
        <v>Kaaskruid</v>
      </c>
      <c r="B143" s="119" t="str">
        <f>Voorraad_GANGBAAR!B152</f>
        <v xml:space="preserve"> -  -  - </v>
      </c>
      <c r="C143" s="119">
        <f>Voorraad_GANGBAAR!I152</f>
        <v>0</v>
      </c>
      <c r="D143" s="119" t="str">
        <f>Voorraad_GANGBAAR!Q152</f>
        <v>Paederia lanuginosa</v>
      </c>
    </row>
    <row r="144" spans="1:4" x14ac:dyDescent="0.25">
      <c r="A144" s="119" t="str">
        <f>Voorraad_GANGBAAR!G153</f>
        <v>Kaffirblad¦ [P14]</v>
      </c>
      <c r="B144" s="119" t="str">
        <f>Voorraad_GANGBAAR!B153</f>
        <v xml:space="preserve">S1 -  -  - </v>
      </c>
      <c r="C144" s="119">
        <f>Voorraad_GANGBAAR!I153</f>
        <v>0</v>
      </c>
      <c r="D144" s="119" t="str">
        <f>Voorraad_GANGBAAR!Q153</f>
        <v>Citrus hystrix</v>
      </c>
    </row>
    <row r="145" spans="1:4" x14ac:dyDescent="0.25">
      <c r="A145" s="119" t="str">
        <f>Voorraad_GANGBAAR!G154</f>
        <v>Kamille ¦ 'Loopkamille'</v>
      </c>
      <c r="B145" s="119" t="str">
        <f>Voorraad_GANGBAAR!B154</f>
        <v>B - 12 - M - R</v>
      </c>
      <c r="C145" s="119">
        <f>Voorraad_GANGBAAR!I154</f>
        <v>0</v>
      </c>
      <c r="D145" s="119" t="str">
        <f>Voorraad_GANGBAAR!Q154</f>
        <v>Chamaemelum nobile 'Treneague'</v>
      </c>
    </row>
    <row r="146" spans="1:4" x14ac:dyDescent="0.25">
      <c r="A146" s="119" t="str">
        <f>Voorraad_GANGBAAR!G155</f>
        <v>Kamille ¦ 'Roomse  Kamille' ¦ ENKELE BLOEM</v>
      </c>
      <c r="B146" s="119" t="str">
        <f>Voorraad_GANGBAAR!B155</f>
        <v>PS5 -  - M - L</v>
      </c>
      <c r="C146" s="119">
        <f>Voorraad_GANGBAAR!I155</f>
        <v>0</v>
      </c>
      <c r="D146" s="119" t="str">
        <f>Voorraad_GANGBAAR!Q155</f>
        <v>Chamaemelum nobile</v>
      </c>
    </row>
    <row r="147" spans="1:4" x14ac:dyDescent="0.25">
      <c r="A147" s="119" t="str">
        <f>Voorraad_GANGBAAR!G156</f>
        <v>Kamille ¦ 'Roomse  Kamille' ¦ 'Flore Pleno' ¦ DUBBELE BLOEM</v>
      </c>
      <c r="B147" s="119" t="str">
        <f>Voorraad_GANGBAAR!B156</f>
        <v>B - 10 - V - R</v>
      </c>
      <c r="C147" s="119">
        <f>Voorraad_GANGBAAR!I156</f>
        <v>0</v>
      </c>
      <c r="D147" s="119" t="str">
        <f>Voorraad_GANGBAAR!Q156</f>
        <v>Chamaemelum nobile 'Flore Pleno'</v>
      </c>
    </row>
    <row r="148" spans="1:4" x14ac:dyDescent="0.25">
      <c r="A148" s="119" t="str">
        <f>Voorraad_GANGBAAR!G157</f>
        <v>Kardoen</v>
      </c>
      <c r="B148" s="119" t="str">
        <f>Voorraad_GANGBAAR!B157</f>
        <v>B - 12 - V - R</v>
      </c>
      <c r="C148" s="119">
        <f>Voorraad_GANGBAAR!I157</f>
        <v>0</v>
      </c>
      <c r="D148" s="119" t="str">
        <f>Voorraad_GANGBAAR!Q157</f>
        <v>Cynara cardunculus</v>
      </c>
    </row>
    <row r="149" spans="1:4" x14ac:dyDescent="0.25">
      <c r="A149" s="119" t="str">
        <f>Voorraad_GANGBAAR!G158</f>
        <v>Kattenkruid 'Wild' ¦ 'Echt'</v>
      </c>
      <c r="B149" s="119" t="str">
        <f>Voorraad_GANGBAAR!B158</f>
        <v>PS3 -  - M - R</v>
      </c>
      <c r="C149" s="119">
        <f>Voorraad_GANGBAAR!I158</f>
        <v>0</v>
      </c>
      <c r="D149" s="119" t="str">
        <f>Voorraad_GANGBAAR!Q158</f>
        <v>Nepeta cataria</v>
      </c>
    </row>
    <row r="150" spans="1:4" x14ac:dyDescent="0.25">
      <c r="A150" s="119" t="str">
        <f>Voorraad_GANGBAAR!G159</f>
        <v xml:space="preserve">Kerrieplant ¦ 'Dwarf Curry' </v>
      </c>
      <c r="B150" s="119" t="str">
        <f>Voorraad_GANGBAAR!B159</f>
        <v>S3 - 3 - A - R</v>
      </c>
      <c r="C150" s="119">
        <f>Voorraad_GANGBAAR!I159</f>
        <v>0</v>
      </c>
      <c r="D150" s="119" t="str">
        <f>Voorraad_GANGBAAR!Q159</f>
        <v>Helichrysum italicum 'Dwarf Curry'</v>
      </c>
    </row>
    <row r="151" spans="1:4" x14ac:dyDescent="0.25">
      <c r="A151" s="119" t="str">
        <f>Voorraad_GANGBAAR!G160</f>
        <v xml:space="preserve">Kerrieplant ¦ 'Tall Curry' </v>
      </c>
      <c r="B151" s="119" t="str">
        <f>Voorraad_GANGBAAR!B160</f>
        <v>S2 - 1 - M - R</v>
      </c>
      <c r="C151" s="119">
        <f>Voorraad_GANGBAAR!I160</f>
        <v>0</v>
      </c>
      <c r="D151" s="119" t="str">
        <f>Voorraad_GANGBAAR!Q160</f>
        <v>Helichrysum italicum 'Tall Curry'</v>
      </c>
    </row>
    <row r="152" spans="1:4" x14ac:dyDescent="0.25">
      <c r="A152" s="119" t="str">
        <f>Voorraad_GANGBAAR!G161</f>
        <v>Kervel 'Echte Kervel'</v>
      </c>
      <c r="B152" s="119" t="str">
        <f>Voorraad_GANGBAAR!B161</f>
        <v>PS1 -  - V - L</v>
      </c>
      <c r="C152" s="119">
        <f>Voorraad_GANGBAAR!I161</f>
        <v>0</v>
      </c>
      <c r="D152" s="119" t="str">
        <f>Voorraad_GANGBAAR!Q161</f>
        <v>Anthriscus cerefolium</v>
      </c>
    </row>
    <row r="153" spans="1:4" x14ac:dyDescent="0.25">
      <c r="A153" s="119" t="str">
        <f>Voorraad_GANGBAAR!G162</f>
        <v>Koriander</v>
      </c>
      <c r="B153" s="119" t="str">
        <f>Voorraad_GANGBAAR!B162</f>
        <v>PS3 -  - M - L</v>
      </c>
      <c r="C153" s="119">
        <f>Voorraad_GANGBAAR!I162</f>
        <v>0</v>
      </c>
      <c r="D153" s="119" t="str">
        <f>Voorraad_GANGBAAR!Q162</f>
        <v>Coriandrum sativum</v>
      </c>
    </row>
    <row r="154" spans="1:4" x14ac:dyDescent="0.25">
      <c r="A154" s="119" t="str">
        <f>Voorraad_GANGBAAR!G163</f>
        <v>Koriander ¦ 'Vietnamese Koriander'</v>
      </c>
      <c r="B154" s="119" t="str">
        <f>Voorraad_GANGBAAR!B163</f>
        <v>PS3 -  - A - L</v>
      </c>
      <c r="C154" s="119">
        <f>Voorraad_GANGBAAR!I163</f>
        <v>0</v>
      </c>
      <c r="D154" s="119" t="str">
        <f>Voorraad_GANGBAAR!Q163</f>
        <v>Persicaria odorata</v>
      </c>
    </row>
    <row r="155" spans="1:4" x14ac:dyDescent="0.25">
      <c r="A155" s="119" t="str">
        <f>Voorraad_GANGBAAR!G164</f>
        <v>Kraailook</v>
      </c>
      <c r="B155" s="119" t="str">
        <f>Voorraad_GANGBAAR!B164</f>
        <v xml:space="preserve"> -  -  - </v>
      </c>
      <c r="C155" s="119">
        <f>Voorraad_GANGBAAR!I164</f>
        <v>0</v>
      </c>
      <c r="D155" s="119" t="str">
        <f>Voorraad_GANGBAAR!Q164</f>
        <v>Allium vineale</v>
      </c>
    </row>
    <row r="156" spans="1:4" x14ac:dyDescent="0.25">
      <c r="A156" s="119" t="str">
        <f>Voorraad_GANGBAAR!G165</f>
        <v>Kruipend zenegroen</v>
      </c>
      <c r="B156" s="119" t="str">
        <f>Voorraad_GANGBAAR!B165</f>
        <v xml:space="preserve"> -  -  - </v>
      </c>
      <c r="C156" s="119">
        <f>Voorraad_GANGBAAR!I165</f>
        <v>0</v>
      </c>
      <c r="D156" s="119" t="str">
        <f>Voorraad_GANGBAAR!Q165</f>
        <v>Ajuga reptans</v>
      </c>
    </row>
    <row r="157" spans="1:4" x14ac:dyDescent="0.25">
      <c r="A157" s="119" t="str">
        <f>Voorraad_GANGBAAR!G166</f>
        <v>Kruipend zenegroen ¦ 'WIT'</v>
      </c>
      <c r="B157" s="119" t="str">
        <f>Voorraad_GANGBAAR!B166</f>
        <v xml:space="preserve"> -  -  - </v>
      </c>
      <c r="C157" s="119">
        <f>Voorraad_GANGBAAR!I166</f>
        <v>0</v>
      </c>
      <c r="D157" s="119" t="str">
        <f>Voorraad_GANGBAAR!Q166</f>
        <v>Ajuga reptans 'alba'</v>
      </c>
    </row>
    <row r="158" spans="1:4" x14ac:dyDescent="0.25">
      <c r="A158" s="119" t="str">
        <f>Voorraad_GANGBAAR!G167</f>
        <v>Kummel ¦ 'Karwij'</v>
      </c>
      <c r="B158" s="119" t="str">
        <f>Voorraad_GANGBAAR!B167</f>
        <v>PS5 -  - M - R</v>
      </c>
      <c r="C158" s="119">
        <f>Voorraad_GANGBAAR!I167</f>
        <v>0</v>
      </c>
      <c r="D158" s="119" t="str">
        <f>Voorraad_GANGBAAR!Q167</f>
        <v>Carum carvi</v>
      </c>
    </row>
    <row r="159" spans="1:4" x14ac:dyDescent="0.25">
      <c r="A159" s="119" t="str">
        <f>Voorraad_GANGBAAR!G168</f>
        <v>Kurkuma ¦ [P8]</v>
      </c>
      <c r="B159" s="119" t="str">
        <f>Voorraad_GANGBAAR!B168</f>
        <v xml:space="preserve">S3 -  -  - </v>
      </c>
      <c r="C159" s="119">
        <f>Voorraad_GANGBAAR!I168</f>
        <v>0</v>
      </c>
      <c r="D159" s="119" t="str">
        <f>Voorraad_GANGBAAR!Q168</f>
        <v>Curcuma longa</v>
      </c>
    </row>
    <row r="160" spans="1:4" x14ac:dyDescent="0.25">
      <c r="A160" s="119" t="str">
        <f>Voorraad_GANGBAAR!G169</f>
        <v>Labradorviooltje</v>
      </c>
      <c r="B160" s="119" t="str">
        <f>Voorraad_GANGBAAR!B169</f>
        <v>B - 9 - V - R</v>
      </c>
      <c r="C160" s="119">
        <f>Voorraad_GANGBAAR!I169</f>
        <v>0</v>
      </c>
      <c r="D160" s="119" t="str">
        <f>Voorraad_GANGBAAR!Q169</f>
        <v>Viola labradorica</v>
      </c>
    </row>
    <row r="161" spans="1:4" x14ac:dyDescent="0.25">
      <c r="A161" s="119" t="str">
        <f>Voorraad_GANGBAAR!G170</f>
        <v>Lamsoor ¦ 'Zeeaster' ¦ 'Zulte'</v>
      </c>
      <c r="B161" s="119" t="str">
        <f>Voorraad_GANGBAAR!B170</f>
        <v>PS6 -  - V - R</v>
      </c>
      <c r="C161" s="119">
        <f>Voorraad_GANGBAAR!I170</f>
        <v>0</v>
      </c>
      <c r="D161" s="119" t="str">
        <f>Voorraad_GANGBAAR!Q170</f>
        <v>Aster tripolium</v>
      </c>
    </row>
    <row r="162" spans="1:4" x14ac:dyDescent="0.25">
      <c r="A162" s="119" t="str">
        <f>Voorraad_GANGBAAR!G171</f>
        <v>Laurier</v>
      </c>
      <c r="B162" s="119" t="str">
        <f>Voorraad_GANGBAAR!B171</f>
        <v>S3 - 1 - A - R</v>
      </c>
      <c r="C162" s="119">
        <f>Voorraad_GANGBAAR!I171</f>
        <v>0</v>
      </c>
      <c r="D162" s="119" t="str">
        <f>Voorraad_GANGBAAR!Q171</f>
        <v>Laurus nobilis</v>
      </c>
    </row>
    <row r="163" spans="1:4" x14ac:dyDescent="0.25">
      <c r="A163" s="119" t="str">
        <f>Voorraad_GANGBAAR!G172</f>
        <v>Laurier ¦ [P10,5]</v>
      </c>
      <c r="B163" s="119" t="str">
        <f>Voorraad_GANGBAAR!B172</f>
        <v>S3 - 3 - M - L</v>
      </c>
      <c r="C163" s="119">
        <f>Voorraad_GANGBAAR!I172</f>
        <v>0</v>
      </c>
      <c r="D163" s="119" t="str">
        <f>Voorraad_GANGBAAR!Q172</f>
        <v>Laurus nobilis</v>
      </c>
    </row>
    <row r="164" spans="1:4" x14ac:dyDescent="0.25">
      <c r="A164" s="119" t="str">
        <f>Voorraad_GANGBAAR!G173</f>
        <v>Lavas ¦ 'Maggiplant' ¦ 'Franse selder'</v>
      </c>
      <c r="B164" s="119" t="str">
        <f>Voorraad_GANGBAAR!B173</f>
        <v>B - 4 - A - L</v>
      </c>
      <c r="C164" s="119">
        <f>Voorraad_GANGBAAR!I173</f>
        <v>0</v>
      </c>
      <c r="D164" s="119" t="str">
        <f>Voorraad_GANGBAAR!Q173</f>
        <v>Levisticum officinale</v>
      </c>
    </row>
    <row r="165" spans="1:4" x14ac:dyDescent="0.25">
      <c r="A165" s="119" t="str">
        <f>Voorraad_GANGBAAR!G174</f>
        <v>Lavendel ¦ 'Allardii Meerlo'</v>
      </c>
      <c r="B165" s="119" t="str">
        <f>Voorraad_GANGBAAR!B174</f>
        <v>S3 - 1 - M - L</v>
      </c>
      <c r="C165" s="119">
        <f>Voorraad_GANGBAAR!I174</f>
        <v>0</v>
      </c>
      <c r="D165" s="119" t="str">
        <f>Voorraad_GANGBAAR!Q174</f>
        <v>Lavandula Allardii Meerlo</v>
      </c>
    </row>
    <row r="166" spans="1:4" x14ac:dyDescent="0.25">
      <c r="A166" s="119" t="str">
        <f>Voorraad_GANGBAAR!G175</f>
        <v>Lavendel ¦ 'Dwarf Blue'</v>
      </c>
      <c r="B166" s="119" t="str">
        <f>Voorraad_GANGBAAR!B175</f>
        <v xml:space="preserve"> -  -  - </v>
      </c>
      <c r="C166" s="119">
        <f>Voorraad_GANGBAAR!I175</f>
        <v>0</v>
      </c>
      <c r="D166" s="119" t="str">
        <f>Voorraad_GANGBAAR!Q175</f>
        <v>Lavendula angustifolia 'Dwarf'</v>
      </c>
    </row>
    <row r="167" spans="1:4" x14ac:dyDescent="0.25">
      <c r="A167" s="119" t="str">
        <f>Voorraad_GANGBAAR!G176</f>
        <v>Lavendel ¦ 'ECHTE' 'VERA'</v>
      </c>
      <c r="B167" s="119" t="str">
        <f>Voorraad_GANGBAAR!B176</f>
        <v>S3 - 2 - M - R</v>
      </c>
      <c r="C167" s="119">
        <f>Voorraad_GANGBAAR!I176</f>
        <v>0</v>
      </c>
      <c r="D167" s="119" t="str">
        <f>Voorraad_GANGBAAR!Q176</f>
        <v>Lavendula vera</v>
      </c>
    </row>
    <row r="168" spans="1:4" x14ac:dyDescent="0.25">
      <c r="A168" s="119" t="str">
        <f>Voorraad_GANGBAAR!G177</f>
        <v>Lavendel ¦ 'ROZE'</v>
      </c>
      <c r="B168" s="119" t="str">
        <f>Voorraad_GANGBAAR!B177</f>
        <v xml:space="preserve"> -  -  - </v>
      </c>
      <c r="C168" s="119">
        <f>Voorraad_GANGBAAR!I177</f>
        <v>0</v>
      </c>
      <c r="D168" s="119" t="str">
        <f>Voorraad_GANGBAAR!Q177</f>
        <v>Lavandula angustifolia 'Rosea'</v>
      </c>
    </row>
    <row r="169" spans="1:4" x14ac:dyDescent="0.25">
      <c r="A169" s="119" t="str">
        <f>Voorraad_GANGBAAR!G178</f>
        <v>Lavendel ¦ 'WIT'</v>
      </c>
      <c r="B169" s="119" t="str">
        <f>Voorraad_GANGBAAR!B178</f>
        <v>S3 - 2 - V - R</v>
      </c>
      <c r="C169" s="119">
        <f>Voorraad_GANGBAAR!I178</f>
        <v>0</v>
      </c>
      <c r="D169" s="119" t="str">
        <f>Voorraad_GANGBAAR!Q178</f>
        <v>Lavendula intermedia 'White'</v>
      </c>
    </row>
    <row r="170" spans="1:4" x14ac:dyDescent="0.25">
      <c r="A170" s="119" t="str">
        <f>Voorraad_GANGBAAR!G179</f>
        <v>Lepelblad</v>
      </c>
      <c r="B170" s="119" t="str">
        <f>Voorraad_GANGBAAR!B179</f>
        <v>B - 9 - V - R</v>
      </c>
      <c r="C170" s="119">
        <f>Voorraad_GANGBAAR!I179</f>
        <v>0</v>
      </c>
      <c r="D170" s="119" t="str">
        <f>Voorraad_GANGBAAR!Q179</f>
        <v>Cochlearia officinalis</v>
      </c>
    </row>
    <row r="171" spans="1:4" x14ac:dyDescent="0.25">
      <c r="A171" s="119" t="str">
        <f>Voorraad_GANGBAAR!G180</f>
        <v>Lichitomaat</v>
      </c>
      <c r="B171" s="119" t="str">
        <f>Voorraad_GANGBAAR!B180</f>
        <v xml:space="preserve"> -  -  - </v>
      </c>
      <c r="C171" s="119">
        <f>Voorraad_GANGBAAR!I180</f>
        <v>0</v>
      </c>
      <c r="D171" s="119" t="str">
        <f>Voorraad_GANGBAAR!Q180</f>
        <v>Solanum sisymbriifolium</v>
      </c>
    </row>
    <row r="172" spans="1:4" x14ac:dyDescent="0.25">
      <c r="A172" s="119" t="str">
        <f>Voorraad_GANGBAAR!G181</f>
        <v>Lievevrouwebedstro ¦ 'Lieve-Vrouwe-Bedstro'</v>
      </c>
      <c r="B172" s="119" t="str">
        <f>Voorraad_GANGBAAR!B181</f>
        <v>PS1 -  - M - L</v>
      </c>
      <c r="C172" s="119">
        <f>Voorraad_GANGBAAR!I181</f>
        <v>0</v>
      </c>
      <c r="D172" s="119" t="str">
        <f>Voorraad_GANGBAAR!Q181</f>
        <v>Galium odoratum / Asperula odorata</v>
      </c>
    </row>
    <row r="173" spans="1:4" x14ac:dyDescent="0.25">
      <c r="A173" s="119" t="str">
        <f>Voorraad_GANGBAAR!G182</f>
        <v>Longkruid</v>
      </c>
      <c r="B173" s="119" t="str">
        <f>Voorraad_GANGBAAR!B182</f>
        <v xml:space="preserve"> -  -  - </v>
      </c>
      <c r="C173" s="119">
        <f>Voorraad_GANGBAAR!I182</f>
        <v>0</v>
      </c>
      <c r="D173" s="119" t="str">
        <f>Voorraad_GANGBAAR!Q182</f>
        <v>Pulmonaria officinalis</v>
      </c>
    </row>
    <row r="174" spans="1:4" x14ac:dyDescent="0.25">
      <c r="A174" s="119" t="str">
        <f>Voorraad_GANGBAAR!G183</f>
        <v>Maarts viooltje ¦ 'PAARS-BLAUW'</v>
      </c>
      <c r="B174" s="119" t="str">
        <f>Voorraad_GANGBAAR!B183</f>
        <v xml:space="preserve"> -  -  - </v>
      </c>
      <c r="C174" s="119">
        <f>Voorraad_GANGBAAR!I183</f>
        <v>0</v>
      </c>
      <c r="D174" s="119" t="str">
        <f>Voorraad_GANGBAAR!Q183</f>
        <v>Viola odorata</v>
      </c>
    </row>
    <row r="175" spans="1:4" x14ac:dyDescent="0.25">
      <c r="A175" s="119" t="str">
        <f>Voorraad_GANGBAAR!G184</f>
        <v>Maarts viooltje ¦ 'ROZE'</v>
      </c>
      <c r="B175" s="119" t="str">
        <f>Voorraad_GANGBAAR!B184</f>
        <v>B - 11 - V - R</v>
      </c>
      <c r="C175" s="119">
        <f>Voorraad_GANGBAAR!I184</f>
        <v>0</v>
      </c>
      <c r="D175" s="119" t="str">
        <f>Voorraad_GANGBAAR!Q184</f>
        <v>Viola odorata 'rubra'</v>
      </c>
    </row>
    <row r="176" spans="1:4" x14ac:dyDescent="0.25">
      <c r="A176" s="119" t="str">
        <f>Voorraad_GANGBAAR!G185</f>
        <v>Maarts viooltje ¦ 'WIT'</v>
      </c>
      <c r="B176" s="119" t="str">
        <f>Voorraad_GANGBAAR!B185</f>
        <v>B - 12 - M - L</v>
      </c>
      <c r="C176" s="119">
        <f>Voorraad_GANGBAAR!I185</f>
        <v>0</v>
      </c>
      <c r="D176" s="119" t="str">
        <f>Voorraad_GANGBAAR!Q185</f>
        <v>Viola odorata 'alba'</v>
      </c>
    </row>
    <row r="177" spans="1:4" x14ac:dyDescent="0.25">
      <c r="A177" s="119" t="str">
        <f>Voorraad_GANGBAAR!G186</f>
        <v>Madeliefje</v>
      </c>
      <c r="B177" s="119" t="str">
        <f>Voorraad_GANGBAAR!B186</f>
        <v>B - 9 - A - L</v>
      </c>
      <c r="C177" s="119">
        <f>Voorraad_GANGBAAR!I186</f>
        <v>0</v>
      </c>
      <c r="D177" s="119" t="str">
        <f>Voorraad_GANGBAAR!Q186</f>
        <v>Bellis perennis</v>
      </c>
    </row>
    <row r="178" spans="1:4" x14ac:dyDescent="0.25">
      <c r="A178" s="119" t="str">
        <f>Voorraad_GANGBAAR!G187</f>
        <v>Malrove</v>
      </c>
      <c r="B178" s="119" t="str">
        <f>Voorraad_GANGBAAR!B187</f>
        <v xml:space="preserve"> -  -  - </v>
      </c>
      <c r="C178" s="119">
        <f>Voorraad_GANGBAAR!I187</f>
        <v>0</v>
      </c>
      <c r="D178" s="119" t="str">
        <f>Voorraad_GANGBAAR!Q187</f>
        <v>Marrubium vulgare</v>
      </c>
    </row>
    <row r="179" spans="1:4" x14ac:dyDescent="0.25">
      <c r="A179" s="119" t="str">
        <f>Voorraad_GANGBAAR!G188</f>
        <v>Mariadistel</v>
      </c>
      <c r="B179" s="119" t="str">
        <f>Voorraad_GANGBAAR!B188</f>
        <v>PS3 -  - V - L</v>
      </c>
      <c r="C179" s="119">
        <f>Voorraad_GANGBAAR!I188</f>
        <v>0</v>
      </c>
      <c r="D179" s="119" t="str">
        <f>Voorraad_GANGBAAR!Q188</f>
        <v>Silybum marianum</v>
      </c>
    </row>
    <row r="180" spans="1:4" x14ac:dyDescent="0.25">
      <c r="A180" s="119" t="str">
        <f>Voorraad_GANGBAAR!G189</f>
        <v>Marjolein ¦ 'Compacte'</v>
      </c>
      <c r="B180" s="119" t="str">
        <f>Voorraad_GANGBAAR!B189</f>
        <v>S2 - 1 - V - R</v>
      </c>
      <c r="C180" s="119">
        <f>Voorraad_GANGBAAR!I189</f>
        <v>0</v>
      </c>
      <c r="D180" s="119" t="str">
        <f>Voorraad_GANGBAAR!Q189</f>
        <v>Origanum x vulgare 'Compactum'</v>
      </c>
    </row>
    <row r="181" spans="1:4" x14ac:dyDescent="0.25">
      <c r="A181" s="119" t="str">
        <f>Voorraad_GANGBAAR!G190</f>
        <v xml:space="preserve">Marjolein ¦ 'Goudkleurig' </v>
      </c>
      <c r="B181" s="119" t="str">
        <f>Voorraad_GANGBAAR!B190</f>
        <v>S2 - 1 - V - R</v>
      </c>
      <c r="C181" s="119">
        <f>Voorraad_GANGBAAR!I190</f>
        <v>0</v>
      </c>
      <c r="D181" s="119" t="str">
        <f>Voorraad_GANGBAAR!Q190</f>
        <v>Origanum x vulgare 'Aureum Green'</v>
      </c>
    </row>
    <row r="182" spans="1:4" x14ac:dyDescent="0.25">
      <c r="A182" s="119" t="str">
        <f>Voorraad_GANGBAAR!G191</f>
        <v xml:space="preserve">Marjolein ¦ 'Hot &amp; Spicy' </v>
      </c>
      <c r="B182" s="119" t="str">
        <f>Voorraad_GANGBAAR!B191</f>
        <v>S2 - 1 - M - R</v>
      </c>
      <c r="C182" s="119">
        <f>Voorraad_GANGBAAR!I191</f>
        <v>0</v>
      </c>
      <c r="D182" s="119" t="str">
        <f>Voorraad_GANGBAAR!Q191</f>
        <v>Origanum x vulgare 'Hot and Spicy'</v>
      </c>
    </row>
    <row r="183" spans="1:4" x14ac:dyDescent="0.25">
      <c r="A183" s="119" t="str">
        <f>Voorraad_GANGBAAR!G192</f>
        <v>Marjolein ¦ 'Wilde Marjolein' ¦ 'Oregano'</v>
      </c>
      <c r="B183" s="119" t="str">
        <f>Voorraad_GANGBAAR!B192</f>
        <v>S2 - 2 - A - R</v>
      </c>
      <c r="C183" s="119">
        <f>Voorraad_GANGBAAR!I192</f>
        <v>0</v>
      </c>
      <c r="D183" s="119" t="str">
        <f>Voorraad_GANGBAAR!Q192</f>
        <v>Origanum vulgare</v>
      </c>
    </row>
    <row r="184" spans="1:4" x14ac:dyDescent="0.25">
      <c r="A184" s="119" t="str">
        <f>Voorraad_GANGBAAR!G193</f>
        <v>Meloenpeer 'Pepino'</v>
      </c>
      <c r="B184" s="119" t="str">
        <f>Voorraad_GANGBAAR!B193</f>
        <v>PS3 -  - A - R</v>
      </c>
      <c r="C184" s="119">
        <f>Voorraad_GANGBAAR!I193</f>
        <v>0</v>
      </c>
      <c r="D184" s="119" t="str">
        <f>Voorraad_GANGBAAR!Q193</f>
        <v>Solanum muricatum Copa</v>
      </c>
    </row>
    <row r="185" spans="1:4" x14ac:dyDescent="0.25">
      <c r="A185" s="119" t="str">
        <f>Voorraad_GANGBAAR!G194</f>
        <v>Mierikswortel</v>
      </c>
      <c r="B185" s="119" t="str">
        <f>Voorraad_GANGBAAR!B194</f>
        <v>B - 14 - M - R</v>
      </c>
      <c r="C185" s="119">
        <f>Voorraad_GANGBAAR!I194</f>
        <v>0</v>
      </c>
      <c r="D185" s="119" t="str">
        <f>Voorraad_GANGBAAR!Q194</f>
        <v>Armoracia rusticana</v>
      </c>
    </row>
    <row r="186" spans="1:4" x14ac:dyDescent="0.25">
      <c r="A186" s="119" t="str">
        <f>Voorraad_GANGBAAR!G195</f>
        <v>Mirte</v>
      </c>
      <c r="B186" s="119" t="str">
        <f>Voorraad_GANGBAAR!B195</f>
        <v xml:space="preserve"> -  -  - </v>
      </c>
      <c r="C186" s="119">
        <f>Voorraad_GANGBAAR!I195</f>
        <v>0</v>
      </c>
      <c r="D186" s="119" t="str">
        <f>Voorraad_GANGBAAR!Q195</f>
        <v>Myrtus communis</v>
      </c>
    </row>
    <row r="187" spans="1:4" x14ac:dyDescent="0.25">
      <c r="A187" s="119" t="str">
        <f>Voorraad_GANGBAAR!G196</f>
        <v>Mitsuba 'Japanse peterselie'</v>
      </c>
      <c r="B187" s="119" t="str">
        <f>Voorraad_GANGBAAR!B196</f>
        <v>PS2 -  - M - L</v>
      </c>
      <c r="C187" s="119">
        <f>Voorraad_GANGBAAR!I196</f>
        <v>0</v>
      </c>
      <c r="D187" s="119" t="str">
        <f>Voorraad_GANGBAAR!Q196</f>
        <v>Cryptotaenia japonica</v>
      </c>
    </row>
    <row r="188" spans="1:4" x14ac:dyDescent="0.25">
      <c r="A188" s="119" t="str">
        <f>Voorraad_GANGBAAR!G197</f>
        <v>Moederkruid</v>
      </c>
      <c r="B188" s="119" t="str">
        <f>Voorraad_GANGBAAR!B197</f>
        <v xml:space="preserve">B -  -  - </v>
      </c>
      <c r="C188" s="119">
        <f>Voorraad_GANGBAAR!I197</f>
        <v>0</v>
      </c>
      <c r="D188" s="119" t="str">
        <f>Voorraad_GANGBAAR!Q197</f>
        <v>Tanacetum parthenium / Matricaria</v>
      </c>
    </row>
    <row r="189" spans="1:4" x14ac:dyDescent="0.25">
      <c r="A189" s="119" t="str">
        <f>Voorraad_GANGBAAR!G198</f>
        <v>Moerasspirea</v>
      </c>
      <c r="B189" s="119" t="str">
        <f>Voorraad_GANGBAAR!B198</f>
        <v>B - 14 - V - R</v>
      </c>
      <c r="C189" s="119">
        <f>Voorraad_GANGBAAR!I198</f>
        <v>0</v>
      </c>
      <c r="D189" s="119" t="str">
        <f>Voorraad_GANGBAAR!Q198</f>
        <v>Filipendula ulmaria / Spiraea ulmaria L.</v>
      </c>
    </row>
    <row r="190" spans="1:4" x14ac:dyDescent="0.25">
      <c r="A190" s="119" t="str">
        <f>Voorraad_GANGBAAR!G199</f>
        <v>Moeslook</v>
      </c>
      <c r="B190" s="119" t="str">
        <f>Voorraad_GANGBAAR!B199</f>
        <v xml:space="preserve"> -  -  - </v>
      </c>
      <c r="C190" s="119">
        <f>Voorraad_GANGBAAR!I199</f>
        <v>0</v>
      </c>
      <c r="D190" s="119" t="str">
        <f>Voorraad_GANGBAAR!Q199</f>
        <v xml:space="preserve">Allium oleraceum </v>
      </c>
    </row>
    <row r="191" spans="1:4" x14ac:dyDescent="0.25">
      <c r="A191" s="119" t="str">
        <f>Voorraad_GANGBAAR!G200</f>
        <v>Mukunu-Wenna</v>
      </c>
      <c r="B191" s="119" t="str">
        <f>Voorraad_GANGBAAR!B200</f>
        <v xml:space="preserve"> -  -  - </v>
      </c>
      <c r="C191" s="119">
        <f>Voorraad_GANGBAAR!I200</f>
        <v>0</v>
      </c>
      <c r="D191" s="119" t="str">
        <f>Voorraad_GANGBAAR!Q200</f>
        <v>Althernathera sesseli</v>
      </c>
    </row>
    <row r="192" spans="1:4" x14ac:dyDescent="0.25">
      <c r="A192" s="119" t="str">
        <f>Voorraad_GANGBAAR!G201</f>
        <v>Munt ¦ 'Aardbei'</v>
      </c>
      <c r="B192" s="119" t="str">
        <f>Voorraad_GANGBAAR!B201</f>
        <v>PS1 -  - A - R</v>
      </c>
      <c r="C192" s="119">
        <f>Voorraad_GANGBAAR!I201</f>
        <v>0</v>
      </c>
      <c r="D192" s="119" t="str">
        <f>Voorraad_GANGBAAR!Q201</f>
        <v>Mentha strawberry</v>
      </c>
    </row>
    <row r="193" spans="1:4" x14ac:dyDescent="0.25">
      <c r="A193" s="119" t="str">
        <f>Voorraad_GANGBAAR!G202</f>
        <v>Munt ¦ 'Ananas' ¦ 'Bonte Appelmunt'</v>
      </c>
      <c r="B193" s="119" t="str">
        <f>Voorraad_GANGBAAR!B202</f>
        <v>PS2 -  - A - L</v>
      </c>
      <c r="C193" s="119">
        <f>Voorraad_GANGBAAR!I202</f>
        <v>0</v>
      </c>
      <c r="D193" s="119" t="str">
        <f>Voorraad_GANGBAAR!Q202</f>
        <v xml:space="preserve">Mentha x suaveolens 'Variegata' </v>
      </c>
    </row>
    <row r="194" spans="1:4" x14ac:dyDescent="0.25">
      <c r="A194" s="119" t="str">
        <f>Voorraad_GANGBAAR!G203</f>
        <v>Munt ¦ 'Appel'</v>
      </c>
      <c r="B194" s="119" t="str">
        <f>Voorraad_GANGBAAR!B203</f>
        <v>PS1 -  - M - R</v>
      </c>
      <c r="C194" s="119">
        <f>Voorraad_GANGBAAR!I203</f>
        <v>0</v>
      </c>
      <c r="D194" s="119" t="str">
        <f>Voorraad_GANGBAAR!Q203</f>
        <v>Mentha x suaveolens 'Apple Mint'</v>
      </c>
    </row>
    <row r="195" spans="1:4" x14ac:dyDescent="0.25">
      <c r="A195" s="119" t="str">
        <f>Voorraad_GANGBAAR!G204</f>
        <v>Munt ¦ 'Appelsien' ¦ 'Sinaasappel'</v>
      </c>
      <c r="B195" s="119" t="str">
        <f>Voorraad_GANGBAAR!B204</f>
        <v>PS1 -  - A - R</v>
      </c>
      <c r="C195" s="119">
        <f>Voorraad_GANGBAAR!I204</f>
        <v>0</v>
      </c>
      <c r="D195" s="119" t="str">
        <f>Voorraad_GANGBAAR!Q204</f>
        <v>Mentha x piperita 'Orange'</v>
      </c>
    </row>
    <row r="196" spans="1:4" x14ac:dyDescent="0.25">
      <c r="A196" s="119" t="str">
        <f>Voorraad_GANGBAAR!G205</f>
        <v xml:space="preserve">Munt ¦ 'Banaan' </v>
      </c>
      <c r="B196" s="119" t="str">
        <f>Voorraad_GANGBAAR!B205</f>
        <v>PS1 -  - M - L</v>
      </c>
      <c r="C196" s="119">
        <f>Voorraad_GANGBAAR!I205</f>
        <v>0</v>
      </c>
      <c r="D196" s="119" t="str">
        <f>Voorraad_GANGBAAR!Q205</f>
        <v>Mentha arvensis Banana</v>
      </c>
    </row>
    <row r="197" spans="1:4" x14ac:dyDescent="0.25">
      <c r="A197" s="119" t="str">
        <f>Voorraad_GANGBAAR!G206</f>
        <v xml:space="preserve">Munt ¦ 'Basilicum' </v>
      </c>
      <c r="B197" s="119" t="str">
        <f>Voorraad_GANGBAAR!B206</f>
        <v>PS1 -  - M - R</v>
      </c>
      <c r="C197" s="119">
        <f>Voorraad_GANGBAAR!I206</f>
        <v>0</v>
      </c>
      <c r="D197" s="119" t="str">
        <f>Voorraad_GANGBAAR!Q206</f>
        <v>Mentha piperita citrata Basil</v>
      </c>
    </row>
    <row r="198" spans="1:4" x14ac:dyDescent="0.25">
      <c r="A198" s="119" t="str">
        <f>Voorraad_GANGBAAR!G207</f>
        <v>Munt ¦ 'Berries and Cream'</v>
      </c>
      <c r="B198" s="119" t="str">
        <f>Voorraad_GANGBAAR!B207</f>
        <v>B - 4 - A - R</v>
      </c>
      <c r="C198" s="119">
        <f>Voorraad_GANGBAAR!I207</f>
        <v>0</v>
      </c>
      <c r="D198" s="119" t="str">
        <f>Voorraad_GANGBAAR!Q207</f>
        <v>Mentha x 'Berries and Cream'</v>
      </c>
    </row>
    <row r="199" spans="1:4" x14ac:dyDescent="0.25">
      <c r="A199" s="119" t="str">
        <f>Voorraad_GANGBAAR!G208</f>
        <v xml:space="preserve">Munt ¦ 'Chocolademunt' </v>
      </c>
      <c r="B199" s="119" t="str">
        <f>Voorraad_GANGBAAR!B208</f>
        <v>PS1 -  - A - R</v>
      </c>
      <c r="C199" s="119">
        <f>Voorraad_GANGBAAR!I208</f>
        <v>0</v>
      </c>
      <c r="D199" s="119" t="str">
        <f>Voorraad_GANGBAAR!Q208</f>
        <v>Mentha x piperita f. citrata x 'Chocolate'</v>
      </c>
    </row>
    <row r="200" spans="1:4" x14ac:dyDescent="0.25">
      <c r="A200" s="119" t="str">
        <f>Voorraad_GANGBAAR!G209</f>
        <v>Munt ¦ 'Citroen'</v>
      </c>
      <c r="B200" s="119" t="str">
        <f>Voorraad_GANGBAAR!B209</f>
        <v>PS1 -  - A - R</v>
      </c>
      <c r="C200" s="119">
        <f>Voorraad_GANGBAAR!I209</f>
        <v>0</v>
      </c>
      <c r="D200" s="119" t="str">
        <f>Voorraad_GANGBAAR!Q209</f>
        <v>Mentha x piperita 'Hillary's Sweet Lemon'</v>
      </c>
    </row>
    <row r="201" spans="1:4" x14ac:dyDescent="0.25">
      <c r="A201" s="119" t="str">
        <f>Voorraad_GANGBAAR!G210</f>
        <v>Munt ¦ 'Citroen-Limoen'</v>
      </c>
      <c r="B201" s="119" t="str">
        <f>Voorraad_GANGBAAR!B210</f>
        <v>PS1 -  - A - R</v>
      </c>
      <c r="C201" s="119">
        <f>Voorraad_GANGBAAR!I210</f>
        <v>0</v>
      </c>
      <c r="D201" s="119" t="str">
        <f>Voorraad_GANGBAAR!Q210</f>
        <v>Mentha x gentilis 'Lemon-Lime'</v>
      </c>
    </row>
    <row r="202" spans="1:4" x14ac:dyDescent="0.25">
      <c r="A202" s="119" t="str">
        <f>Voorraad_GANGBAAR!G211</f>
        <v>Munt ¦ 'Corsicaanse'</v>
      </c>
      <c r="B202" s="119" t="str">
        <f>Voorraad_GANGBAAR!B211</f>
        <v>PS5 -  - A - L</v>
      </c>
      <c r="C202" s="119">
        <f>Voorraad_GANGBAAR!I211</f>
        <v>0</v>
      </c>
      <c r="D202" s="119" t="str">
        <f>Voorraad_GANGBAAR!Q211</f>
        <v xml:space="preserve">Mentha requienii / Mentha corsica </v>
      </c>
    </row>
    <row r="203" spans="1:4" x14ac:dyDescent="0.25">
      <c r="A203" s="119" t="str">
        <f>Voorraad_GANGBAAR!G212</f>
        <v>Munt ¦ 'Eau-de-Cologne'</v>
      </c>
      <c r="B203" s="119" t="str">
        <f>Voorraad_GANGBAAR!B212</f>
        <v>PS3 -  - A - R</v>
      </c>
      <c r="C203" s="119">
        <f>Voorraad_GANGBAAR!I212</f>
        <v>0</v>
      </c>
      <c r="D203" s="119" t="str">
        <f>Voorraad_GANGBAAR!Q212</f>
        <v>Mentha x piperita citrata x 'Eau-de-Cologne'</v>
      </c>
    </row>
    <row r="204" spans="1:4" x14ac:dyDescent="0.25">
      <c r="A204" s="119" t="str">
        <f>Voorraad_GANGBAAR!G213</f>
        <v>Munt ¦ 'Gember' - 'Palingkruid'</v>
      </c>
      <c r="B204" s="119" t="str">
        <f>Voorraad_GANGBAAR!B213</f>
        <v>PS3 -  - M - R</v>
      </c>
      <c r="C204" s="119">
        <f>Voorraad_GANGBAAR!I213</f>
        <v>0</v>
      </c>
      <c r="D204" s="119" t="str">
        <f>Voorraad_GANGBAAR!Q213</f>
        <v>Mentha x gentilis 'variegata'</v>
      </c>
    </row>
    <row r="205" spans="1:4" x14ac:dyDescent="0.25">
      <c r="A205" s="119" t="str">
        <f>Voorraad_GANGBAAR!G214</f>
        <v>Munt ¦ 'Groene' ¦ 'Aarmunt'</v>
      </c>
      <c r="B205" s="119" t="str">
        <f>Voorraad_GANGBAAR!B214</f>
        <v>PS1 -  - A - R</v>
      </c>
      <c r="C205" s="119">
        <f>Voorraad_GANGBAAR!I214</f>
        <v>0</v>
      </c>
      <c r="D205" s="119" t="str">
        <f>Voorraad_GANGBAAR!Q214</f>
        <v>Mentha spicata 'Green Mint'</v>
      </c>
    </row>
    <row r="206" spans="1:4" x14ac:dyDescent="0.25">
      <c r="A206" s="119" t="str">
        <f>Voorraad_GANGBAAR!G215</f>
        <v>Munt ¦ 'Ijsmunt'</v>
      </c>
      <c r="B206" s="119" t="str">
        <f>Voorraad_GANGBAAR!B215</f>
        <v xml:space="preserve"> -  -  - </v>
      </c>
      <c r="C206" s="119">
        <f>Voorraad_GANGBAAR!I215</f>
        <v>0</v>
      </c>
      <c r="D206" s="119" t="str">
        <f>Voorraad_GANGBAAR!Q215</f>
        <v>Mentha rotundifolia 'Glaciale'</v>
      </c>
    </row>
    <row r="207" spans="1:4" x14ac:dyDescent="0.25">
      <c r="A207" s="119" t="str">
        <f>Voorraad_GANGBAAR!G216</f>
        <v>Munt ¦ 'Indische'</v>
      </c>
      <c r="B207" s="119" t="str">
        <f>Voorraad_GANGBAAR!B216</f>
        <v>PS1 -  - M - R</v>
      </c>
      <c r="C207" s="119">
        <f>Voorraad_GANGBAAR!I216</f>
        <v>0</v>
      </c>
      <c r="D207" s="119" t="str">
        <f>Voorraad_GANGBAAR!Q216</f>
        <v>Mentha Douglassii 'Indian Mint'</v>
      </c>
    </row>
    <row r="208" spans="1:4" x14ac:dyDescent="0.25">
      <c r="A208" s="119" t="str">
        <f>Voorraad_GANGBAAR!G217</f>
        <v>Munt ¦ 'Kauwgum'</v>
      </c>
      <c r="B208" s="119" t="str">
        <f>Voorraad_GANGBAAR!B217</f>
        <v xml:space="preserve"> -  -  - </v>
      </c>
      <c r="C208" s="119">
        <f>Voorraad_GANGBAAR!I217</f>
        <v>0</v>
      </c>
      <c r="D208" s="119" t="str">
        <f>Voorraad_GANGBAAR!Q217</f>
        <v>Mentha 'Chewing gum'</v>
      </c>
    </row>
    <row r="209" spans="1:4" x14ac:dyDescent="0.25">
      <c r="A209" s="119" t="str">
        <f>Voorraad_GANGBAAR!G218</f>
        <v xml:space="preserve">Munt ¦ 'Kruizemunt' </v>
      </c>
      <c r="B209" s="119" t="str">
        <f>Voorraad_GANGBAAR!B218</f>
        <v>PS1 -  - A - R</v>
      </c>
      <c r="C209" s="119">
        <f>Voorraad_GANGBAAR!I218</f>
        <v>0</v>
      </c>
      <c r="D209" s="119" t="str">
        <f>Voorraad_GANGBAAR!Q218</f>
        <v>Mentha spicata 'Crispa' / Mentha spicata 'Crispum'</v>
      </c>
    </row>
    <row r="210" spans="1:4" x14ac:dyDescent="0.25">
      <c r="A210" s="119" t="str">
        <f>Voorraad_GANGBAAR!G219</f>
        <v>Munt ¦ 'Mandarijn'</v>
      </c>
      <c r="B210" s="119" t="str">
        <f>Voorraad_GANGBAAR!B219</f>
        <v>PS1 -  - A - R</v>
      </c>
      <c r="C210" s="119">
        <f>Voorraad_GANGBAAR!I219</f>
        <v>0</v>
      </c>
      <c r="D210" s="119" t="str">
        <f>Voorraad_GANGBAAR!Q219</f>
        <v>Mentha 'Mandarin'</v>
      </c>
    </row>
    <row r="211" spans="1:4" x14ac:dyDescent="0.25">
      <c r="A211" s="119" t="str">
        <f>Voorraad_GANGBAAR!G220</f>
        <v>Munt ¦ 'Marokkaanse'</v>
      </c>
      <c r="B211" s="119" t="str">
        <f>Voorraad_GANGBAAR!B220</f>
        <v>PS1 -  - V - L</v>
      </c>
      <c r="C211" s="119">
        <f>Voorraad_GANGBAAR!I220</f>
        <v>0</v>
      </c>
      <c r="D211" s="119" t="str">
        <f>Voorraad_GANGBAAR!Q220</f>
        <v>Mentha spicata 'Moroccan' / 'Maroccan Mint'</v>
      </c>
    </row>
    <row r="212" spans="1:4" x14ac:dyDescent="0.25">
      <c r="A212" s="119" t="str">
        <f>Voorraad_GANGBAAR!G221</f>
        <v>Munt ¦ 'Marrakech' ¦ 'Mojito'</v>
      </c>
      <c r="B212" s="119" t="str">
        <f>Voorraad_GANGBAAR!B221</f>
        <v>B - 9 - M - R</v>
      </c>
      <c r="C212" s="119">
        <f>Voorraad_GANGBAAR!I221</f>
        <v>0</v>
      </c>
      <c r="D212" s="119" t="str">
        <f>Voorraad_GANGBAAR!Q221</f>
        <v>Mentha 'Marrakech'</v>
      </c>
    </row>
    <row r="213" spans="1:4" x14ac:dyDescent="0.25">
      <c r="A213" s="119" t="str">
        <f>Voorraad_GANGBAAR!G222</f>
        <v>Munt ¦ 'Peer'</v>
      </c>
      <c r="B213" s="119" t="str">
        <f>Voorraad_GANGBAAR!B222</f>
        <v>PS1 -  - M - L</v>
      </c>
      <c r="C213" s="119">
        <f>Voorraad_GANGBAAR!I222</f>
        <v>0</v>
      </c>
      <c r="D213" s="119" t="str">
        <f>Voorraad_GANGBAAR!Q222</f>
        <v>Mentha 'Jessica's Sweet Pear'</v>
      </c>
    </row>
    <row r="214" spans="1:4" x14ac:dyDescent="0.25">
      <c r="A214" s="119" t="str">
        <f>Voorraad_GANGBAAR!G223</f>
        <v>Munt ¦ 'Pepermunt'</v>
      </c>
      <c r="B214" s="119" t="str">
        <f>Voorraad_GANGBAAR!B223</f>
        <v>PS1 -  - A - R</v>
      </c>
      <c r="C214" s="119">
        <f>Voorraad_GANGBAAR!I223</f>
        <v>0</v>
      </c>
      <c r="D214" s="119" t="str">
        <f>Voorraad_GANGBAAR!Q223</f>
        <v>Mentha piperita</v>
      </c>
    </row>
    <row r="215" spans="1:4" x14ac:dyDescent="0.25">
      <c r="A215" s="119" t="str">
        <f>Voorraad_GANGBAAR!G224</f>
        <v>Munt ¦ 'Polei'</v>
      </c>
      <c r="B215" s="119" t="str">
        <f>Voorraad_GANGBAAR!B224</f>
        <v>PS7 -  - A - L</v>
      </c>
      <c r="C215" s="119">
        <f>Voorraad_GANGBAAR!I224</f>
        <v>0</v>
      </c>
      <c r="D215" s="119" t="str">
        <f>Voorraad_GANGBAAR!Q224</f>
        <v>Mentha pulegium</v>
      </c>
    </row>
    <row r="216" spans="1:4" x14ac:dyDescent="0.25">
      <c r="A216" s="119" t="str">
        <f>Voorraad_GANGBAAR!G225</f>
        <v>Munt ¦ 'Pompelmoes'</v>
      </c>
      <c r="B216" s="119" t="str">
        <f>Voorraad_GANGBAAR!B225</f>
        <v>PS1 -  - M - R</v>
      </c>
      <c r="C216" s="119">
        <f>Voorraad_GANGBAAR!I225</f>
        <v>0</v>
      </c>
      <c r="D216" s="119" t="str">
        <f>Voorraad_GANGBAAR!Q225</f>
        <v>Mentha x piperita f. citrata x 'Grapefruit'</v>
      </c>
    </row>
    <row r="217" spans="1:4" x14ac:dyDescent="0.25">
      <c r="A217" s="119" t="str">
        <f>Voorraad_GANGBAAR!G226</f>
        <v>Munt ¦ 'Thaise'</v>
      </c>
      <c r="B217" s="119" t="str">
        <f>Voorraad_GANGBAAR!B226</f>
        <v>PS3 -  - A - L</v>
      </c>
      <c r="C217" s="119">
        <f>Voorraad_GANGBAAR!I226</f>
        <v>0</v>
      </c>
      <c r="D217" s="119" t="str">
        <f>Voorraad_GANGBAAR!Q226</f>
        <v>Mentha Thai</v>
      </c>
    </row>
    <row r="218" spans="1:4" x14ac:dyDescent="0.25">
      <c r="A218" s="119" t="str">
        <f>Voorraad_GANGBAAR!G227</f>
        <v>Munt ¦ 'Watermunt'</v>
      </c>
      <c r="B218" s="119" t="str">
        <f>Voorraad_GANGBAAR!B227</f>
        <v xml:space="preserve"> -  -  - </v>
      </c>
      <c r="C218" s="119">
        <f>Voorraad_GANGBAAR!I227</f>
        <v>0</v>
      </c>
      <c r="D218" s="119" t="str">
        <f>Voorraad_GANGBAAR!Q227</f>
        <v>Mentha Aquatica</v>
      </c>
    </row>
    <row r="219" spans="1:4" x14ac:dyDescent="0.25">
      <c r="A219" s="119" t="str">
        <f>Voorraad_GANGBAAR!G228</f>
        <v>Munt ¦ 'Witte Appelmunt'</v>
      </c>
      <c r="B219" s="119" t="str">
        <f>Voorraad_GANGBAAR!B228</f>
        <v>B - 8 - M - R</v>
      </c>
      <c r="C219" s="119">
        <f>Voorraad_GANGBAAR!I228</f>
        <v>0</v>
      </c>
      <c r="D219" s="119" t="str">
        <f>Voorraad_GANGBAAR!Q228</f>
        <v>Mentha x suaveolens 'Rokoko'</v>
      </c>
    </row>
    <row r="220" spans="1:4" x14ac:dyDescent="0.25">
      <c r="A220" s="119" t="str">
        <f>Voorraad_GANGBAAR!G229</f>
        <v>Muntverbena 'Argentijnse'</v>
      </c>
      <c r="B220" s="119" t="str">
        <f>Voorraad_GANGBAAR!B229</f>
        <v>PS2 -  - V - R</v>
      </c>
      <c r="C220" s="119">
        <f>Voorraad_GANGBAAR!I229</f>
        <v>0</v>
      </c>
      <c r="D220" s="119" t="str">
        <f>Voorraad_GANGBAAR!Q229</f>
        <v>Lippia polystacha</v>
      </c>
    </row>
    <row r="221" spans="1:4" x14ac:dyDescent="0.25">
      <c r="A221" s="119" t="str">
        <f>Voorraad_GANGBAAR!G230</f>
        <v>Oca ¦ 'ROZE'</v>
      </c>
      <c r="B221" s="119" t="str">
        <f>Voorraad_GANGBAAR!B230</f>
        <v>PS2 -  - M - L</v>
      </c>
      <c r="C221" s="119">
        <f>Voorraad_GANGBAAR!I230</f>
        <v>0</v>
      </c>
      <c r="D221" s="119" t="str">
        <f>Voorraad_GANGBAAR!Q230</f>
        <v>Oxalis tuberosa 'Pink'</v>
      </c>
    </row>
    <row r="222" spans="1:4" x14ac:dyDescent="0.25">
      <c r="A222" s="119" t="str">
        <f>Voorraad_GANGBAAR!G231</f>
        <v>Oca ¦ 'WIT'</v>
      </c>
      <c r="B222" s="119" t="str">
        <f>Voorraad_GANGBAAR!B231</f>
        <v xml:space="preserve"> -  -  - </v>
      </c>
      <c r="C222" s="119">
        <f>Voorraad_GANGBAAR!I231</f>
        <v>0</v>
      </c>
      <c r="D222" s="119" t="str">
        <f>Voorraad_GANGBAAR!Q231</f>
        <v>Oxalis tuberosa 'Wit'</v>
      </c>
    </row>
    <row r="223" spans="1:4" x14ac:dyDescent="0.25">
      <c r="A223" s="119" t="str">
        <f>Voorraad_GANGBAAR!G232</f>
        <v>Oerprei ¦ 'Doorlevende prei'</v>
      </c>
      <c r="B223" s="119" t="str">
        <f>Voorraad_GANGBAAR!B232</f>
        <v>PS2 -  - M - L</v>
      </c>
      <c r="C223" s="119">
        <f>Voorraad_GANGBAAR!I232</f>
        <v>0</v>
      </c>
      <c r="D223" s="119" t="str">
        <f>Voorraad_GANGBAAR!Q232</f>
        <v>Allium ampeloprasum (var. Holmense)</v>
      </c>
    </row>
    <row r="224" spans="1:4" x14ac:dyDescent="0.25">
      <c r="A224" s="119" t="str">
        <f>Voorraad_GANGBAAR!G233</f>
        <v>Oesterblad ¦ 'Oyster Leave'</v>
      </c>
      <c r="B224" s="119" t="str">
        <f>Voorraad_GANGBAAR!B233</f>
        <v>S3 - 2 - M - L</v>
      </c>
      <c r="C224" s="119">
        <f>Voorraad_GANGBAAR!I233</f>
        <v>0</v>
      </c>
      <c r="D224" s="119" t="str">
        <f>Voorraad_GANGBAAR!Q233</f>
        <v>Mertensia maritima / 'Oyster Plant'</v>
      </c>
    </row>
    <row r="225" spans="1:4" x14ac:dyDescent="0.25">
      <c r="A225" s="119" t="str">
        <f>Voorraad_GANGBAAR!G234</f>
        <v>Olijfkruid</v>
      </c>
      <c r="B225" s="119" t="str">
        <f>Voorraad_GANGBAAR!B234</f>
        <v>S2 - 1 - A - L</v>
      </c>
      <c r="C225" s="119">
        <f>Voorraad_GANGBAAR!I234</f>
        <v>0</v>
      </c>
      <c r="D225" s="119" t="str">
        <f>Voorraad_GANGBAAR!Q234</f>
        <v>Santolina viridis</v>
      </c>
    </row>
    <row r="226" spans="1:4" x14ac:dyDescent="0.25">
      <c r="A226" s="119" t="str">
        <f>Voorraad_GANGBAAR!G235</f>
        <v>Olijfkruid ¦ 'Lemon Fizz'</v>
      </c>
      <c r="B226" s="119" t="str">
        <f>Voorraad_GANGBAAR!B235</f>
        <v>S2 - 1 - A - L</v>
      </c>
      <c r="C226" s="119">
        <f>Voorraad_GANGBAAR!I235</f>
        <v>0</v>
      </c>
      <c r="D226" s="119" t="str">
        <f>Voorraad_GANGBAAR!Q235</f>
        <v>Santolina viridis 'Lemon Fizz'</v>
      </c>
    </row>
    <row r="227" spans="1:4" x14ac:dyDescent="0.25">
      <c r="A227" s="119" t="str">
        <f>Voorraad_GANGBAAR!G236</f>
        <v>Onsterfelijkheidskruid</v>
      </c>
      <c r="B227" s="119" t="str">
        <f>Voorraad_GANGBAAR!B236</f>
        <v>S2 - 1 - A - R</v>
      </c>
      <c r="C227" s="119">
        <f>Voorraad_GANGBAAR!I236</f>
        <v>0</v>
      </c>
      <c r="D227" s="119" t="str">
        <f>Voorraad_GANGBAAR!Q236</f>
        <v>Gynostemma pentaphyllum (Jiaogulan)</v>
      </c>
    </row>
    <row r="228" spans="1:4" x14ac:dyDescent="0.25">
      <c r="A228" s="119" t="str">
        <f>Voorraad_GANGBAAR!G237</f>
        <v>Oost-Indische kers ¦ 'Empress Of India'</v>
      </c>
      <c r="B228" s="119" t="str">
        <f>Voorraad_GANGBAAR!B237</f>
        <v>PS1 -  - V - L</v>
      </c>
      <c r="C228" s="119">
        <f>Voorraad_GANGBAAR!I237</f>
        <v>0</v>
      </c>
      <c r="D228" s="119" t="str">
        <f>Voorraad_GANGBAAR!Q237</f>
        <v>Tropaeolum 'Empress Of India'</v>
      </c>
    </row>
    <row r="229" spans="1:4" x14ac:dyDescent="0.25">
      <c r="A229" s="119" t="str">
        <f>Voorraad_GANGBAAR!G238</f>
        <v>Oost-Indische kers ¦ 'Peach Melba'</v>
      </c>
      <c r="B229" s="119" t="str">
        <f>Voorraad_GANGBAAR!B238</f>
        <v>PS1 -  - V - L</v>
      </c>
      <c r="C229" s="119">
        <f>Voorraad_GANGBAAR!I238</f>
        <v>0</v>
      </c>
      <c r="D229" s="119" t="str">
        <f>Voorraad_GANGBAAR!Q238</f>
        <v>Tropaeolum 'majus Peach Melba'</v>
      </c>
    </row>
    <row r="230" spans="1:4" x14ac:dyDescent="0.25">
      <c r="A230" s="119" t="str">
        <f>Voorraad_GANGBAAR!G239</f>
        <v>Palingkruid - Munt ¦ 'Gember'</v>
      </c>
      <c r="B230" s="119" t="str">
        <f>Voorraad_GANGBAAR!B239</f>
        <v>PS3 -  - M - R</v>
      </c>
      <c r="C230" s="119">
        <f>Voorraad_GANGBAAR!I239</f>
        <v>0</v>
      </c>
      <c r="D230" s="119" t="str">
        <f>Voorraad_GANGBAAR!Q239</f>
        <v>Mentha x gentilis 'variegata'</v>
      </c>
    </row>
    <row r="231" spans="1:4" x14ac:dyDescent="0.25">
      <c r="A231" s="119" t="str">
        <f>Voorraad_GANGBAAR!G240</f>
        <v>Par-Cel ¦ 'Zwolsche Krul'</v>
      </c>
      <c r="B231" s="119" t="str">
        <f>Voorraad_GANGBAAR!B240</f>
        <v>PS3 -  - M - L</v>
      </c>
      <c r="C231" s="119">
        <f>Voorraad_GANGBAAR!I240</f>
        <v>0</v>
      </c>
      <c r="D231" s="119" t="str">
        <f>Voorraad_GANGBAAR!Q240</f>
        <v>Apium graveolens secalinum</v>
      </c>
    </row>
    <row r="232" spans="1:4" x14ac:dyDescent="0.25">
      <c r="A232" s="119" t="str">
        <f>Voorraad_GANGBAAR!G241</f>
        <v>Peperkers ¦ [P14]</v>
      </c>
      <c r="B232" s="119" t="str">
        <f>Voorraad_GANGBAAR!B241</f>
        <v xml:space="preserve"> -  -  - </v>
      </c>
      <c r="C232" s="119">
        <f>Voorraad_GANGBAAR!I241</f>
        <v>0</v>
      </c>
      <c r="D232" s="119" t="str">
        <f>Voorraad_GANGBAAR!Q241</f>
        <v>Lepidium latifolium</v>
      </c>
    </row>
    <row r="233" spans="1:4" x14ac:dyDescent="0.25">
      <c r="A233" s="119" t="str">
        <f>Voorraad_GANGBAAR!G242</f>
        <v xml:space="preserve">Peterselie ¦ 'Krulpeterselie' </v>
      </c>
      <c r="B233" s="119" t="str">
        <f>Voorraad_GANGBAAR!B242</f>
        <v>PS3 -  - M - L</v>
      </c>
      <c r="C233" s="119">
        <f>Voorraad_GANGBAAR!I242</f>
        <v>0</v>
      </c>
      <c r="D233" s="119" t="str">
        <f>Voorraad_GANGBAAR!Q242</f>
        <v>Petroselinum crispum 'Crispum'</v>
      </c>
    </row>
    <row r="234" spans="1:4" x14ac:dyDescent="0.25">
      <c r="A234" s="119" t="str">
        <f>Voorraad_GANGBAAR!G243</f>
        <v>Peterselie ¦ 'Platte' ¦ 'Franse'</v>
      </c>
      <c r="B234" s="119" t="str">
        <f>Voorraad_GANGBAAR!B243</f>
        <v>PS3 -  - M - R</v>
      </c>
      <c r="C234" s="119">
        <f>Voorraad_GANGBAAR!I243</f>
        <v>0</v>
      </c>
      <c r="D234" s="119" t="str">
        <f>Voorraad_GANGBAAR!Q243</f>
        <v>Petroselinum crispum var. 'Neapolitanum'</v>
      </c>
    </row>
    <row r="235" spans="1:4" x14ac:dyDescent="0.25">
      <c r="A235" s="119" t="str">
        <f>Voorraad_GANGBAAR!G244</f>
        <v>Pimpernel 'Kleine Pimpernel'</v>
      </c>
      <c r="B235" s="119" t="str">
        <f>Voorraad_GANGBAAR!B244</f>
        <v>PS3 -  - A - R</v>
      </c>
      <c r="C235" s="119">
        <f>Voorraad_GANGBAAR!I244</f>
        <v>0</v>
      </c>
      <c r="D235" s="119" t="str">
        <f>Voorraad_GANGBAAR!Q244</f>
        <v>Sanguisorba minor</v>
      </c>
    </row>
    <row r="236" spans="1:4" x14ac:dyDescent="0.25">
      <c r="A236" s="119" t="str">
        <f>Voorraad_GANGBAAR!G245</f>
        <v>Pinksterbloem</v>
      </c>
      <c r="B236" s="119" t="str">
        <f>Voorraad_GANGBAAR!B245</f>
        <v>PS1 -  - A - L</v>
      </c>
      <c r="C236" s="119">
        <f>Voorraad_GANGBAAR!I245</f>
        <v>0</v>
      </c>
      <c r="D236" s="119" t="str">
        <f>Voorraad_GANGBAAR!Q245</f>
        <v>Cardamine pratensis</v>
      </c>
    </row>
    <row r="237" spans="1:4" x14ac:dyDescent="0.25">
      <c r="A237" s="119" t="str">
        <f>Voorraad_GANGBAAR!G246</f>
        <v xml:space="preserve">Postelein 'Winterpostelein' </v>
      </c>
      <c r="B237" s="119" t="str">
        <f>Voorraad_GANGBAAR!B246</f>
        <v>PS3 -  - A - R</v>
      </c>
      <c r="C237" s="119">
        <f>Voorraad_GANGBAAR!I246</f>
        <v>0</v>
      </c>
      <c r="D237" s="119" t="str">
        <f>Voorraad_GANGBAAR!Q246</f>
        <v>Claytonia perfoliata</v>
      </c>
    </row>
    <row r="238" spans="1:4" x14ac:dyDescent="0.25">
      <c r="A238" s="119" t="str">
        <f>Voorraad_GANGBAAR!G247</f>
        <v>Rabarber</v>
      </c>
      <c r="B238" s="119" t="str">
        <f>Voorraad_GANGBAAR!B247</f>
        <v>PS3 -  - A - L</v>
      </c>
      <c r="C238" s="119">
        <f>Voorraad_GANGBAAR!I247</f>
        <v>0</v>
      </c>
      <c r="D238" s="119" t="str">
        <f>Voorraad_GANGBAAR!Q247</f>
        <v>Rheum rhabarbarum</v>
      </c>
    </row>
    <row r="239" spans="1:4" x14ac:dyDescent="0.25">
      <c r="A239" s="119" t="str">
        <f>Voorraad_GANGBAAR!G248</f>
        <v>Rabarber ¦ 'Canada Red' ¦  [P18]</v>
      </c>
      <c r="B239" s="119" t="str">
        <f>Voorraad_GANGBAAR!B248</f>
        <v xml:space="preserve"> -  -  - </v>
      </c>
      <c r="C239" s="119">
        <f>Voorraad_GANGBAAR!I248</f>
        <v>0</v>
      </c>
      <c r="D239" s="119" t="str">
        <f>Voorraad_GANGBAAR!Q248</f>
        <v>Rheum rhabarbarum 'Canada Red'</v>
      </c>
    </row>
    <row r="240" spans="1:4" x14ac:dyDescent="0.25">
      <c r="A240" s="119" t="str">
        <f>Voorraad_GANGBAAR!G249</f>
        <v>Rabarber ¦ 'Champagne' ¦  [P18]</v>
      </c>
      <c r="B240" s="119" t="str">
        <f>Voorraad_GANGBAAR!B249</f>
        <v xml:space="preserve">PS2 -  - V - </v>
      </c>
      <c r="C240" s="119">
        <f>Voorraad_GANGBAAR!I249</f>
        <v>0</v>
      </c>
      <c r="D240" s="119" t="str">
        <f>Voorraad_GANGBAAR!Q249</f>
        <v>Rheum rhabarbarum 'Champagne'</v>
      </c>
    </row>
    <row r="241" spans="1:4" x14ac:dyDescent="0.25">
      <c r="A241" s="119" t="str">
        <f>Voorraad_GANGBAAR!G250</f>
        <v>Rabarber ¦ 'Frambozenrood' ¦ [P18]</v>
      </c>
      <c r="B241" s="119" t="str">
        <f>Voorraad_GANGBAAR!B250</f>
        <v xml:space="preserve">B -  -  - </v>
      </c>
      <c r="C241" s="119">
        <f>Voorraad_GANGBAAR!I250</f>
        <v>0</v>
      </c>
      <c r="D241" s="119" t="str">
        <f>Voorraad_GANGBAAR!Q250</f>
        <v>Rheum rhabarbarum 'Frambozenrood'</v>
      </c>
    </row>
    <row r="242" spans="1:4" x14ac:dyDescent="0.25">
      <c r="A242" s="119" t="str">
        <f>Voorraad_GANGBAAR!G251</f>
        <v>Rabarber ¦ 'Goliath' ¦ [P18]</v>
      </c>
      <c r="B242" s="119" t="str">
        <f>Voorraad_GANGBAAR!B251</f>
        <v xml:space="preserve">B -  -  - </v>
      </c>
      <c r="C242" s="119">
        <f>Voorraad_GANGBAAR!I251</f>
        <v>0</v>
      </c>
      <c r="D242" s="119" t="str">
        <f>Voorraad_GANGBAAR!Q251</f>
        <v>Rheum rhabarbarum 'Goliath'</v>
      </c>
    </row>
    <row r="243" spans="1:4" x14ac:dyDescent="0.25">
      <c r="A243" s="119" t="str">
        <f>Voorraad_GANGBAAR!G252</f>
        <v>Rabarber ¦ 'Holsteiner Blüt' ¦ [P18]</v>
      </c>
      <c r="B243" s="119" t="str">
        <f>Voorraad_GANGBAAR!B252</f>
        <v>PS2 -  - V - L</v>
      </c>
      <c r="C243" s="119">
        <f>Voorraad_GANGBAAR!I252</f>
        <v>0</v>
      </c>
      <c r="D243" s="119" t="str">
        <f>Voorraad_GANGBAAR!Q252</f>
        <v>Rheum rhabarbarum 'Holsteiner Blüt'</v>
      </c>
    </row>
    <row r="244" spans="1:4" x14ac:dyDescent="0.25">
      <c r="A244" s="119" t="str">
        <f>Voorraad_GANGBAAR!G253</f>
        <v>Rabarber ¦ 'Timperley Early' ¦ [P18]</v>
      </c>
      <c r="B244" s="119" t="str">
        <f>Voorraad_GANGBAAR!B253</f>
        <v>PS2 -  - V - R</v>
      </c>
      <c r="C244" s="119">
        <f>Voorraad_GANGBAAR!I253</f>
        <v>0</v>
      </c>
      <c r="D244" s="119" t="str">
        <f>Voorraad_GANGBAAR!Q253</f>
        <v>Rheum rhabarbarum 'Timperley Early'</v>
      </c>
    </row>
    <row r="245" spans="1:4" x14ac:dyDescent="0.25">
      <c r="A245" s="119" t="str">
        <f>Voorraad_GANGBAAR!G254</f>
        <v>Rabarber ¦ 'Victoria' ¦ [P18]</v>
      </c>
      <c r="B245" s="119" t="str">
        <f>Voorraad_GANGBAAR!B254</f>
        <v xml:space="preserve"> -  -  - </v>
      </c>
      <c r="C245" s="119">
        <f>Voorraad_GANGBAAR!I254</f>
        <v>0</v>
      </c>
      <c r="D245" s="119" t="str">
        <f>Voorraad_GANGBAAR!Q254</f>
        <v>Rheum rhabarbarum 'Victoria'</v>
      </c>
    </row>
    <row r="246" spans="1:4" x14ac:dyDescent="0.25">
      <c r="A246" s="119" t="str">
        <f>Voorraad_GANGBAAR!G255</f>
        <v>Roomse kervel</v>
      </c>
      <c r="B246" s="119" t="str">
        <f>Voorraad_GANGBAAR!B255</f>
        <v>PS6 -  - M - L</v>
      </c>
      <c r="C246" s="119">
        <f>Voorraad_GANGBAAR!I255</f>
        <v>0</v>
      </c>
      <c r="D246" s="119" t="str">
        <f>Voorraad_GANGBAAR!Q255</f>
        <v>Myrrhis odorata</v>
      </c>
    </row>
    <row r="247" spans="1:4" x14ac:dyDescent="0.25">
      <c r="A247" s="119" t="str">
        <f>Voorraad_GANGBAAR!G256</f>
        <v>Roze look</v>
      </c>
      <c r="B247" s="119" t="str">
        <f>Voorraad_GANGBAAR!B256</f>
        <v>B - 11 - A - R</v>
      </c>
      <c r="C247" s="119">
        <f>Voorraad_GANGBAAR!I256</f>
        <v>0</v>
      </c>
      <c r="D247" s="119" t="str">
        <f>Voorraad_GANGBAAR!Q256</f>
        <v>Allium roseum</v>
      </c>
    </row>
    <row r="248" spans="1:4" x14ac:dyDescent="0.25">
      <c r="A248" s="119" t="str">
        <f>Voorraad_GANGBAAR!G257</f>
        <v>Rozemarijn ¦ Kruip - Hang - Growflow</v>
      </c>
      <c r="B248" s="119" t="str">
        <f>Voorraad_GANGBAAR!B257</f>
        <v>S2 - 2 - V - R</v>
      </c>
      <c r="C248" s="119">
        <f>Voorraad_GANGBAAR!I257</f>
        <v>0</v>
      </c>
      <c r="D248" s="119" t="str">
        <f>Voorraad_GANGBAAR!Q257</f>
        <v>Rosmarinus prostratus 'Riviera'</v>
      </c>
    </row>
    <row r="249" spans="1:4" x14ac:dyDescent="0.25">
      <c r="A249" s="119" t="str">
        <f>Voorraad_GANGBAAR!G258</f>
        <v>Rozemarijn ¦ Opgaand</v>
      </c>
      <c r="B249" s="119" t="str">
        <f>Voorraad_GANGBAAR!B258</f>
        <v>S2 - 1 - A - L</v>
      </c>
      <c r="C249" s="119">
        <f>Voorraad_GANGBAAR!I258</f>
        <v>0</v>
      </c>
      <c r="D249" s="119" t="str">
        <f>Voorraad_GANGBAAR!Q258</f>
        <v>Rosmarinus officinalis</v>
      </c>
    </row>
    <row r="250" spans="1:4" x14ac:dyDescent="0.25">
      <c r="A250" s="119" t="str">
        <f>Voorraad_GANGBAAR!G259</f>
        <v>Rozemarijn ¦ Opgaand ¦ 'Abraxas'</v>
      </c>
      <c r="B250" s="119" t="str">
        <f>Voorraad_GANGBAAR!B259</f>
        <v xml:space="preserve"> -  -  - </v>
      </c>
      <c r="C250" s="119">
        <f>Voorraad_GANGBAAR!I259</f>
        <v>0</v>
      </c>
      <c r="D250" s="119" t="str">
        <f>Voorraad_GANGBAAR!Q259</f>
        <v>Rosmarinus officinalis 'Abraxas'</v>
      </c>
    </row>
    <row r="251" spans="1:4" x14ac:dyDescent="0.25">
      <c r="A251" s="119" t="str">
        <f>Voorraad_GANGBAAR!G260</f>
        <v>Rozemarijn ¦ Opgaand ¦ 'Fijnbladig' ¦ 'Sissinghurst Blue'</v>
      </c>
      <c r="B251" s="119" t="str">
        <f>Voorraad_GANGBAAR!B260</f>
        <v>S1 - 2 - A - R</v>
      </c>
      <c r="C251" s="119">
        <f>Voorraad_GANGBAAR!I260</f>
        <v>0</v>
      </c>
      <c r="D251" s="119" t="str">
        <f>Voorraad_GANGBAAR!Q260</f>
        <v>Rosmarinus officinalis 'Sissinghurst Blue'</v>
      </c>
    </row>
    <row r="252" spans="1:4" x14ac:dyDescent="0.25">
      <c r="A252" s="119" t="str">
        <f>Voorraad_GANGBAAR!G261</f>
        <v>Rozemarijn ¦ Opgaand ¦ 'Gember'</v>
      </c>
      <c r="B252" s="119" t="str">
        <f>Voorraad_GANGBAAR!B261</f>
        <v xml:space="preserve"> -  -  - </v>
      </c>
      <c r="C252" s="119">
        <f>Voorraad_GANGBAAR!I261</f>
        <v>0</v>
      </c>
      <c r="D252" s="119" t="str">
        <f>Voorraad_GANGBAAR!Q261</f>
        <v>Rosmarinus officinalis 'Green Ginger'</v>
      </c>
    </row>
    <row r="253" spans="1:4" x14ac:dyDescent="0.25">
      <c r="A253" s="119" t="str">
        <f>Voorraad_GANGBAAR!G262</f>
        <v>Rozemarijn ¦ Opgaand ¦ 'Sardinië'</v>
      </c>
      <c r="B253" s="119" t="str">
        <f>Voorraad_GANGBAAR!B262</f>
        <v xml:space="preserve"> -  -  - </v>
      </c>
      <c r="C253" s="119">
        <f>Voorraad_GANGBAAR!I262</f>
        <v>0</v>
      </c>
      <c r="D253" s="119" t="str">
        <f>Voorraad_GANGBAAR!Q262</f>
        <v>Rosmarinus officinalis 'Improved'</v>
      </c>
    </row>
    <row r="254" spans="1:4" x14ac:dyDescent="0.25">
      <c r="A254" s="119" t="str">
        <f>Voorraad_GANGBAAR!G263</f>
        <v>Rucola ¦ 'Raketsla' ¦ 'Notensla'</v>
      </c>
      <c r="B254" s="119" t="str">
        <f>Voorraad_GANGBAAR!B263</f>
        <v>PS2 -  - A - L</v>
      </c>
      <c r="C254" s="119">
        <f>Voorraad_GANGBAAR!I263</f>
        <v>0</v>
      </c>
      <c r="D254" s="119" t="str">
        <f>Voorraad_GANGBAAR!Q263</f>
        <v>Eruca vesicaria subsp. Sativa / diplotaxis erucoides</v>
      </c>
    </row>
    <row r="255" spans="1:4" x14ac:dyDescent="0.25">
      <c r="A255" s="119" t="str">
        <f>Voorraad_GANGBAAR!G264</f>
        <v>Safraankrokus</v>
      </c>
      <c r="B255" s="119" t="str">
        <f>Voorraad_GANGBAAR!B264</f>
        <v>B - 11 - A - L</v>
      </c>
      <c r="C255" s="119">
        <f>Voorraad_GANGBAAR!I264</f>
        <v>0</v>
      </c>
      <c r="D255" s="119" t="str">
        <f>Voorraad_GANGBAAR!Q264</f>
        <v>Crocus sativus</v>
      </c>
    </row>
    <row r="256" spans="1:4" x14ac:dyDescent="0.25">
      <c r="A256" s="119" t="str">
        <f>Voorraad_GANGBAAR!G265</f>
        <v xml:space="preserve">Salie ¦ 'Ananas' </v>
      </c>
      <c r="B256" s="119" t="str">
        <f>Voorraad_GANGBAAR!B265</f>
        <v xml:space="preserve">PS3 -  -  - </v>
      </c>
      <c r="C256" s="119">
        <f>Voorraad_GANGBAAR!I265</f>
        <v>0</v>
      </c>
      <c r="D256" s="119" t="str">
        <f>Voorraad_GANGBAAR!Q265</f>
        <v>Salvia elegans 'Scarlet Pineapple'</v>
      </c>
    </row>
    <row r="257" spans="1:4" x14ac:dyDescent="0.25">
      <c r="A257" s="119" t="str">
        <f>Voorraad_GANGBAAR!G266</f>
        <v>Salie ¦ 'Cassis'</v>
      </c>
      <c r="B257" s="119" t="str">
        <f>Voorraad_GANGBAAR!B266</f>
        <v>S3 - 3 - A - R</v>
      </c>
      <c r="C257" s="119">
        <f>Voorraad_GANGBAAR!I266</f>
        <v>0</v>
      </c>
      <c r="D257" s="119" t="str">
        <f>Voorraad_GANGBAAR!Q266</f>
        <v>Salvia discolor</v>
      </c>
    </row>
    <row r="258" spans="1:4" x14ac:dyDescent="0.25">
      <c r="A258" s="119" t="str">
        <f>Voorraad_GANGBAAR!G267</f>
        <v>Salie ¦ 'Driekleurige'</v>
      </c>
      <c r="B258" s="119" t="str">
        <f>Voorraad_GANGBAAR!B267</f>
        <v>S2 - 2 - M - R</v>
      </c>
      <c r="C258" s="119">
        <f>Voorraad_GANGBAAR!I267</f>
        <v>0</v>
      </c>
      <c r="D258" s="119" t="str">
        <f>Voorraad_GANGBAAR!Q267</f>
        <v>Salvia officinalis 'Tricolor'</v>
      </c>
    </row>
    <row r="259" spans="1:4" x14ac:dyDescent="0.25">
      <c r="A259" s="119" t="str">
        <f>Voorraad_GANGBAAR!G268</f>
        <v>Salie ¦ 'Geelbonte'</v>
      </c>
      <c r="B259" s="119" t="str">
        <f>Voorraad_GANGBAAR!B268</f>
        <v>S2 - 2 - M - R</v>
      </c>
      <c r="C259" s="119">
        <f>Voorraad_GANGBAAR!I268</f>
        <v>0</v>
      </c>
      <c r="D259" s="119" t="str">
        <f>Voorraad_GANGBAAR!Q268</f>
        <v>Salvia officinalis 'Aurea' /  'Icterina'</v>
      </c>
    </row>
    <row r="260" spans="1:4" x14ac:dyDescent="0.25">
      <c r="A260" s="119" t="str">
        <f>Voorraad_GANGBAAR!G269</f>
        <v>Salie ¦ 'Groene'</v>
      </c>
      <c r="B260" s="119" t="str">
        <f>Voorraad_GANGBAAR!B269</f>
        <v>PS1 -  - M - R</v>
      </c>
      <c r="C260" s="119">
        <f>Voorraad_GANGBAAR!I269</f>
        <v>0</v>
      </c>
      <c r="D260" s="119" t="str">
        <f>Voorraad_GANGBAAR!Q269</f>
        <v xml:space="preserve">Salvia officinalis </v>
      </c>
    </row>
    <row r="261" spans="1:4" x14ac:dyDescent="0.25">
      <c r="A261" s="119" t="str">
        <f>Voorraad_GANGBAAR!G270</f>
        <v>Salie ¦ 'Grootbladig' ¦ 'Breedbladig'</v>
      </c>
      <c r="B261" s="119" t="str">
        <f>Voorraad_GANGBAAR!B270</f>
        <v>S2 - 2 - M - R</v>
      </c>
      <c r="C261" s="119">
        <f>Voorraad_GANGBAAR!I270</f>
        <v>0</v>
      </c>
      <c r="D261" s="119" t="str">
        <f>Voorraad_GANGBAAR!Q270</f>
        <v>Salvia officinalis 'Berggarten'</v>
      </c>
    </row>
    <row r="262" spans="1:4" x14ac:dyDescent="0.25">
      <c r="A262" s="119" t="str">
        <f>Voorraad_GANGBAAR!G271</f>
        <v>Salie ¦ 'Growers Friend' ¦ 'Groene'</v>
      </c>
      <c r="B262" s="119" t="str">
        <f>Voorraad_GANGBAAR!B271</f>
        <v>PS1 -  - A - L</v>
      </c>
      <c r="C262" s="119">
        <f>Voorraad_GANGBAAR!I271</f>
        <v>0</v>
      </c>
      <c r="D262" s="119" t="str">
        <f>Voorraad_GANGBAAR!Q271</f>
        <v>Salvia officinalis 'Growers Friend'</v>
      </c>
    </row>
    <row r="263" spans="1:4" x14ac:dyDescent="0.25">
      <c r="A263" s="119" t="str">
        <f>Voorraad_GANGBAAR!G272</f>
        <v>Salie ¦ 'Honing-Meloen'</v>
      </c>
      <c r="B263" s="119" t="str">
        <f>Voorraad_GANGBAAR!B272</f>
        <v>S3 - 1 - M - L</v>
      </c>
      <c r="C263" s="119">
        <f>Voorraad_GANGBAAR!I272</f>
        <v>0</v>
      </c>
      <c r="D263" s="119" t="str">
        <f>Voorraad_GANGBAAR!Q272</f>
        <v>Salvia elegans Honey-Melon</v>
      </c>
    </row>
    <row r="264" spans="1:4" x14ac:dyDescent="0.25">
      <c r="A264" s="119" t="str">
        <f>Voorraad_GANGBAAR!G273</f>
        <v xml:space="preserve">Salie ¦ 'Hot Lips' </v>
      </c>
      <c r="B264" s="119" t="str">
        <f>Voorraad_GANGBAAR!B273</f>
        <v xml:space="preserve"> -  -  - </v>
      </c>
      <c r="C264" s="119">
        <f>Voorraad_GANGBAAR!I273</f>
        <v>0</v>
      </c>
      <c r="D264" s="119" t="str">
        <f>Voorraad_GANGBAAR!Q273</f>
        <v>Salvia greggii 'Hot Lips'</v>
      </c>
    </row>
    <row r="265" spans="1:4" x14ac:dyDescent="0.25">
      <c r="A265" s="119" t="str">
        <f>Voorraad_GANGBAAR!G274</f>
        <v>Salie ¦ 'Hot Lips' ¦ 'Dark Purple'</v>
      </c>
      <c r="B265" s="119" t="str">
        <f>Voorraad_GANGBAAR!B274</f>
        <v>PS2 -  - V - L</v>
      </c>
      <c r="C265" s="119">
        <f>Voorraad_GANGBAAR!I274</f>
        <v>0</v>
      </c>
      <c r="D265" s="119" t="str">
        <f>Voorraad_GANGBAAR!Q274</f>
        <v>Salvia greggii 'Hot Lips' 'Dark Purple'</v>
      </c>
    </row>
    <row r="266" spans="1:4" x14ac:dyDescent="0.25">
      <c r="A266" s="119" t="str">
        <f>Voorraad_GANGBAAR!G275</f>
        <v>Salie ¦ 'Hot Lips' ¦ 'Lemon'</v>
      </c>
      <c r="B266" s="119" t="str">
        <f>Voorraad_GANGBAAR!B275</f>
        <v>PS2 -  - V - R</v>
      </c>
      <c r="C266" s="119">
        <f>Voorraad_GANGBAAR!I275</f>
        <v>0</v>
      </c>
      <c r="D266" s="119" t="str">
        <f>Voorraad_GANGBAAR!Q275</f>
        <v>Salvia greggii 'Hot Lips' 'Lemon'</v>
      </c>
    </row>
    <row r="267" spans="1:4" x14ac:dyDescent="0.25">
      <c r="A267" s="119" t="str">
        <f>Voorraad_GANGBAAR!G276</f>
        <v>Salie ¦ 'Hot Lips' ¦ 'Pink'</v>
      </c>
      <c r="B267" s="119" t="str">
        <f>Voorraad_GANGBAAR!B276</f>
        <v>PS2 -  - V - R</v>
      </c>
      <c r="C267" s="119">
        <f>Voorraad_GANGBAAR!I276</f>
        <v>0</v>
      </c>
      <c r="D267" s="119" t="str">
        <f>Voorraad_GANGBAAR!Q276</f>
        <v>Salvia greggii 'Hot Lips' 'Pink'</v>
      </c>
    </row>
    <row r="268" spans="1:4" x14ac:dyDescent="0.25">
      <c r="A268" s="119" t="str">
        <f>Voorraad_GANGBAAR!G277</f>
        <v>Salie ¦ 'Hot Lips' ¦ 'Red'</v>
      </c>
      <c r="B268" s="119" t="str">
        <f>Voorraad_GANGBAAR!B277</f>
        <v>PS2 -  - V - R</v>
      </c>
      <c r="C268" s="119">
        <f>Voorraad_GANGBAAR!I277</f>
        <v>0</v>
      </c>
      <c r="D268" s="119" t="str">
        <f>Voorraad_GANGBAAR!Q277</f>
        <v>Salvia greggii 'Hot Lips' 'Red'</v>
      </c>
    </row>
    <row r="269" spans="1:4" x14ac:dyDescent="0.25">
      <c r="A269" s="119" t="str">
        <f>Voorraad_GANGBAAR!G278</f>
        <v>Salie ¦ 'Hot Lips' ¦ 'White'</v>
      </c>
      <c r="B269" s="119" t="str">
        <f>Voorraad_GANGBAAR!B278</f>
        <v>PS2 -  - V - L</v>
      </c>
      <c r="C269" s="119">
        <f>Voorraad_GANGBAAR!I278</f>
        <v>0</v>
      </c>
      <c r="D269" s="119" t="str">
        <f>Voorraad_GANGBAAR!Q278</f>
        <v>Salvia greggii 'Hot Lips' 'White'</v>
      </c>
    </row>
    <row r="270" spans="1:4" x14ac:dyDescent="0.25">
      <c r="A270" s="119" t="str">
        <f>Voorraad_GANGBAAR!G279</f>
        <v xml:space="preserve">Salie ¦ 'Mandarijn' </v>
      </c>
      <c r="B270" s="119" t="str">
        <f>Voorraad_GANGBAAR!B279</f>
        <v xml:space="preserve"> -  -  - </v>
      </c>
      <c r="C270" s="119">
        <f>Voorraad_GANGBAAR!I279</f>
        <v>0</v>
      </c>
      <c r="D270" s="119" t="str">
        <f>Voorraad_GANGBAAR!Q279</f>
        <v>Salvia elegans 'Scarlet Tangerine'</v>
      </c>
    </row>
    <row r="271" spans="1:4" x14ac:dyDescent="0.25">
      <c r="A271" s="119" t="str">
        <f>Voorraad_GANGBAAR!G280</f>
        <v xml:space="preserve">Salie ¦ 'Peper' </v>
      </c>
      <c r="B271" s="119" t="str">
        <f>Voorraad_GANGBAAR!B280</f>
        <v xml:space="preserve"> -  -  - </v>
      </c>
      <c r="C271" s="119">
        <f>Voorraad_GANGBAAR!I280</f>
        <v>0</v>
      </c>
      <c r="D271" s="119" t="str">
        <f>Voorraad_GANGBAAR!Q280</f>
        <v>Salvia uliginosa</v>
      </c>
    </row>
    <row r="272" spans="1:4" x14ac:dyDescent="0.25">
      <c r="A272" s="119" t="str">
        <f>Voorraad_GANGBAAR!G281</f>
        <v>Salie ¦ 'Purpere' ¦ 'Paarse'</v>
      </c>
      <c r="B272" s="119" t="str">
        <f>Voorraad_GANGBAAR!B281</f>
        <v>S2 - 2 - M - R</v>
      </c>
      <c r="C272" s="119">
        <f>Voorraad_GANGBAAR!I281</f>
        <v>0</v>
      </c>
      <c r="D272" s="119" t="str">
        <f>Voorraad_GANGBAAR!Q281</f>
        <v>Salvia officinalis 'Purpurascens'  'Purpurea'</v>
      </c>
    </row>
    <row r="273" spans="1:4" x14ac:dyDescent="0.25">
      <c r="A273" s="119" t="str">
        <f>Voorraad_GANGBAAR!G282</f>
        <v>Salie ¦ 'Scharlei' ¦ 'Muskaatsalie'</v>
      </c>
      <c r="B273" s="119" t="str">
        <f>Voorraad_GANGBAAR!B282</f>
        <v xml:space="preserve"> -  -  - </v>
      </c>
      <c r="C273" s="119">
        <f>Voorraad_GANGBAAR!I282</f>
        <v>0</v>
      </c>
      <c r="D273" s="119" t="str">
        <f>Voorraad_GANGBAAR!Q282</f>
        <v>Salvia sclarea</v>
      </c>
    </row>
    <row r="274" spans="1:4" x14ac:dyDescent="0.25">
      <c r="A274" s="119" t="str">
        <f>Voorraad_GANGBAAR!G283</f>
        <v>Salie ¦ 'Spaanse' ¦ 'Lavendel'</v>
      </c>
      <c r="B274" s="119" t="str">
        <f>Voorraad_GANGBAAR!B283</f>
        <v>S3 - 3 - A - L</v>
      </c>
      <c r="C274" s="119">
        <f>Voorraad_GANGBAAR!I283</f>
        <v>0</v>
      </c>
      <c r="D274" s="119" t="str">
        <f>Voorraad_GANGBAAR!Q283</f>
        <v>Salvia officinalis (subsp.) Lavandulifolia</v>
      </c>
    </row>
    <row r="275" spans="1:4" x14ac:dyDescent="0.25">
      <c r="A275" s="119" t="str">
        <f>Voorraad_GANGBAAR!G284</f>
        <v xml:space="preserve">Salie ¦ 'Veldsalie' </v>
      </c>
      <c r="B275" s="119" t="str">
        <f>Voorraad_GANGBAAR!B284</f>
        <v>PS2 -  - A - R</v>
      </c>
      <c r="C275" s="119">
        <f>Voorraad_GANGBAAR!I284</f>
        <v>0</v>
      </c>
      <c r="D275" s="119" t="str">
        <f>Voorraad_GANGBAAR!Q284</f>
        <v>Salvia pratensis</v>
      </c>
    </row>
    <row r="276" spans="1:4" x14ac:dyDescent="0.25">
      <c r="A276" s="119" t="str">
        <f>Voorraad_GANGBAAR!G285</f>
        <v>Salie ¦ 'Witte' ¦ 'Californische'</v>
      </c>
      <c r="B276" s="119" t="str">
        <f>Voorraad_GANGBAAR!B285</f>
        <v>PS3 -  - A - L</v>
      </c>
      <c r="C276" s="119">
        <f>Voorraad_GANGBAAR!I285</f>
        <v>0</v>
      </c>
      <c r="D276" s="119" t="str">
        <f>Voorraad_GANGBAAR!Q285</f>
        <v>Salvia apiana</v>
      </c>
    </row>
    <row r="277" spans="1:4" x14ac:dyDescent="0.25">
      <c r="A277" s="119" t="str">
        <f>Voorraad_GANGBAAR!G286</f>
        <v>Salie ¦ 'Zwarte bes'</v>
      </c>
      <c r="B277" s="119" t="str">
        <f>Voorraad_GANGBAAR!B286</f>
        <v>S3 - 3 - A - L</v>
      </c>
      <c r="C277" s="119">
        <f>Voorraad_GANGBAAR!I286</f>
        <v>0</v>
      </c>
      <c r="D277" s="119" t="str">
        <f>Voorraad_GANGBAAR!Q286</f>
        <v>Salvia microphylla 'Blackcurrant'</v>
      </c>
    </row>
    <row r="278" spans="1:4" x14ac:dyDescent="0.25">
      <c r="A278" s="119" t="str">
        <f>Voorraad_GANGBAAR!G287</f>
        <v>Shiso ¦ Perilla ¦ 'GROEN'</v>
      </c>
      <c r="B278" s="119" t="str">
        <f>Voorraad_GANGBAAR!B287</f>
        <v xml:space="preserve"> -  -  - </v>
      </c>
      <c r="C278" s="119">
        <f>Voorraad_GANGBAAR!I287</f>
        <v>0</v>
      </c>
      <c r="D278" s="119" t="str">
        <f>Voorraad_GANGBAAR!Q287</f>
        <v>Perilla frutescens 'Green'</v>
      </c>
    </row>
    <row r="279" spans="1:4" x14ac:dyDescent="0.25">
      <c r="A279" s="119" t="str">
        <f>Voorraad_GANGBAAR!G288</f>
        <v>Shiso ¦ Perilla ¦ 'ROOD'</v>
      </c>
      <c r="B279" s="119" t="str">
        <f>Voorraad_GANGBAAR!B288</f>
        <v>S3 - 3 - V - R</v>
      </c>
      <c r="C279" s="119">
        <f>Voorraad_GANGBAAR!I288</f>
        <v>0</v>
      </c>
      <c r="D279" s="119" t="str">
        <f>Voorraad_GANGBAAR!Q288</f>
        <v>Perilla frutescens 'Red'</v>
      </c>
    </row>
    <row r="280" spans="1:4" x14ac:dyDescent="0.25">
      <c r="A280" s="119" t="str">
        <f>Voorraad_GANGBAAR!G289</f>
        <v>Sierui ¦ 'Duitse knoflook' ¦ 'Eetbare sierui'</v>
      </c>
      <c r="B280" s="119" t="str">
        <f>Voorraad_GANGBAAR!B289</f>
        <v>PS7 -  - V - R</v>
      </c>
      <c r="C280" s="119">
        <f>Voorraad_GANGBAAR!I289</f>
        <v>0</v>
      </c>
      <c r="D280" s="119" t="str">
        <f>Voorraad_GANGBAAR!Q289</f>
        <v>Allium senescens</v>
      </c>
    </row>
    <row r="281" spans="1:4" x14ac:dyDescent="0.25">
      <c r="A281" s="119" t="str">
        <f>Voorraad_GANGBAAR!G290</f>
        <v>Sierui ¦ 'Duitse knoflook' ¦ 'Eetbare sierui' ¦ 'Roze' ¦ 'Compact'</v>
      </c>
      <c r="B281" s="119" t="str">
        <f>Voorraad_GANGBAAR!B290</f>
        <v>PS5 -  - M - L</v>
      </c>
      <c r="C281" s="119">
        <f>Voorraad_GANGBAAR!I290</f>
        <v>0</v>
      </c>
      <c r="D281" s="119" t="str">
        <f>Voorraad_GANGBAAR!Q290</f>
        <v>Allium senescens montanum</v>
      </c>
    </row>
    <row r="282" spans="1:4" x14ac:dyDescent="0.25">
      <c r="A282" s="119" t="str">
        <f>Voorraad_GANGBAAR!G291</f>
        <v>Sint-Janskruid</v>
      </c>
      <c r="B282" s="119" t="str">
        <f>Voorraad_GANGBAAR!B291</f>
        <v>PS3 -  - A - R</v>
      </c>
      <c r="C282" s="119">
        <f>Voorraad_GANGBAAR!I291</f>
        <v>0</v>
      </c>
      <c r="D282" s="119" t="str">
        <f>Voorraad_GANGBAAR!Q291</f>
        <v>Hypericum perforatum</v>
      </c>
    </row>
    <row r="283" spans="1:4" x14ac:dyDescent="0.25">
      <c r="A283" s="119" t="str">
        <f>Voorraad_GANGBAAR!G292</f>
        <v>Slangenlook</v>
      </c>
      <c r="B283" s="119" t="str">
        <f>Voorraad_GANGBAAR!B292</f>
        <v xml:space="preserve"> -  -  - </v>
      </c>
      <c r="C283" s="119">
        <f>Voorraad_GANGBAAR!I292</f>
        <v>0</v>
      </c>
      <c r="D283" s="119" t="str">
        <f>Voorraad_GANGBAAR!Q292</f>
        <v>Allium scorodoprasum</v>
      </c>
    </row>
    <row r="284" spans="1:4" x14ac:dyDescent="0.25">
      <c r="A284" s="119" t="str">
        <f>Voorraad_GANGBAAR!G293</f>
        <v>Sleutelbloem ¦ 'Echte'</v>
      </c>
      <c r="B284" s="119" t="str">
        <f>Voorraad_GANGBAAR!B293</f>
        <v>B - 12 - A - L</v>
      </c>
      <c r="C284" s="119">
        <f>Voorraad_GANGBAAR!I293</f>
        <v>0</v>
      </c>
      <c r="D284" s="119" t="str">
        <f>Voorraad_GANGBAAR!Q293</f>
        <v>Primula veris</v>
      </c>
    </row>
    <row r="285" spans="1:4" x14ac:dyDescent="0.25">
      <c r="A285" s="119" t="str">
        <f>Voorraad_GANGBAAR!G294</f>
        <v>Sleutelbloem ¦ 'Stengelloze'</v>
      </c>
      <c r="B285" s="119" t="str">
        <f>Voorraad_GANGBAAR!B294</f>
        <v>B - 4 - A - R</v>
      </c>
      <c r="C285" s="119">
        <f>Voorraad_GANGBAAR!I294</f>
        <v>0</v>
      </c>
      <c r="D285" s="119" t="str">
        <f>Voorraad_GANGBAAR!Q294</f>
        <v>Primula vulgaris</v>
      </c>
    </row>
    <row r="286" spans="1:4" x14ac:dyDescent="0.25">
      <c r="A286" s="119" t="str">
        <f>Voorraad_GANGBAAR!G295</f>
        <v>Sleutelbloem ¦ 'Sunset Shades'</v>
      </c>
      <c r="B286" s="119" t="str">
        <f>Voorraad_GANGBAAR!B295</f>
        <v xml:space="preserve"> -  -  - </v>
      </c>
      <c r="C286" s="119">
        <f>Voorraad_GANGBAAR!I295</f>
        <v>0</v>
      </c>
      <c r="D286" s="119" t="str">
        <f>Voorraad_GANGBAAR!Q295</f>
        <v>Primula veris 'Sunset Shades'</v>
      </c>
    </row>
    <row r="287" spans="1:4" x14ac:dyDescent="0.25">
      <c r="A287" s="119" t="str">
        <f>Voorraad_GANGBAAR!G296</f>
        <v>Smalle weegbree</v>
      </c>
      <c r="B287" s="119" t="str">
        <f>Voorraad_GANGBAAR!B296</f>
        <v xml:space="preserve"> -  -  - </v>
      </c>
      <c r="C287" s="119">
        <f>Voorraad_GANGBAAR!I296</f>
        <v>0</v>
      </c>
      <c r="D287" s="119" t="str">
        <f>Voorraad_GANGBAAR!Q296</f>
        <v>Plantago lanceolata</v>
      </c>
    </row>
    <row r="288" spans="1:4" x14ac:dyDescent="0.25">
      <c r="A288" s="119" t="str">
        <f>Voorraad_GANGBAAR!G297</f>
        <v>Smeerwortel ¦ 'Gewone'</v>
      </c>
      <c r="B288" s="119" t="str">
        <f>Voorraad_GANGBAAR!B297</f>
        <v>PS7 -  - A - L</v>
      </c>
      <c r="C288" s="119">
        <f>Voorraad_GANGBAAR!I297</f>
        <v>0</v>
      </c>
      <c r="D288" s="119" t="str">
        <f>Voorraad_GANGBAAR!Q297</f>
        <v>Symphytum officinale</v>
      </c>
    </row>
    <row r="289" spans="1:4" x14ac:dyDescent="0.25">
      <c r="A289" s="119" t="str">
        <f>Voorraad_GANGBAAR!G298</f>
        <v>Smeerwortel ¦ 'WIT'</v>
      </c>
      <c r="B289" s="119" t="str">
        <f>Voorraad_GANGBAAR!B298</f>
        <v>B - 5 - M - R</v>
      </c>
      <c r="C289" s="119">
        <f>Voorraad_GANGBAAR!I298</f>
        <v>0</v>
      </c>
      <c r="D289" s="119" t="str">
        <f>Voorraad_GANGBAAR!Q298</f>
        <v>Symphytum grandiflorum</v>
      </c>
    </row>
    <row r="290" spans="1:4" x14ac:dyDescent="0.25">
      <c r="A290" s="119" t="str">
        <f>Voorraad_GANGBAAR!G299</f>
        <v>Speenkruid ¦ 'Gewoon'</v>
      </c>
      <c r="B290" s="119" t="str">
        <f>Voorraad_GANGBAAR!B299</f>
        <v xml:space="preserve">B -  -  - </v>
      </c>
      <c r="C290" s="119">
        <f>Voorraad_GANGBAAR!I299</f>
        <v>0</v>
      </c>
      <c r="D290" s="119" t="str">
        <f>Voorraad_GANGBAAR!Q299</f>
        <v xml:space="preserve">Ranunculus ficaria subsp. Bulbilifer / Ficaria verna </v>
      </c>
    </row>
    <row r="291" spans="1:4" x14ac:dyDescent="0.25">
      <c r="A291" s="119" t="str">
        <f>Voorraad_GANGBAAR!G300</f>
        <v>Spiraalknoflook</v>
      </c>
      <c r="B291" s="119" t="str">
        <f>Voorraad_GANGBAAR!B300</f>
        <v xml:space="preserve"> -  -  - </v>
      </c>
      <c r="C291" s="119">
        <f>Voorraad_GANGBAAR!I300</f>
        <v>0</v>
      </c>
      <c r="D291" s="119" t="str">
        <f>Voorraad_GANGBAAR!Q300</f>
        <v>Allium sativum var ophioscorodon</v>
      </c>
    </row>
    <row r="292" spans="1:4" x14ac:dyDescent="0.25">
      <c r="A292" s="119" t="str">
        <f>Voorraad_GANGBAAR!G301</f>
        <v>Stevia ¦ 'Suikerplant' ¦ 'Honingkruid'</v>
      </c>
      <c r="B292" s="119" t="str">
        <f>Voorraad_GANGBAAR!B301</f>
        <v>S2 - 1 - A - R</v>
      </c>
      <c r="C292" s="119">
        <f>Voorraad_GANGBAAR!I301</f>
        <v>0</v>
      </c>
      <c r="D292" s="119" t="str">
        <f>Voorraad_GANGBAAR!Q301</f>
        <v>Stevia rebaudiana / Stevia rebaudiana Bertoni</v>
      </c>
    </row>
    <row r="293" spans="1:4" x14ac:dyDescent="0.25">
      <c r="A293" s="119" t="str">
        <f>Voorraad_GANGBAAR!G302</f>
        <v>Stokroos ¦ 'Zwarte'</v>
      </c>
      <c r="B293" s="119" t="str">
        <f>Voorraad_GANGBAAR!B302</f>
        <v>S3 - 3 - A - L</v>
      </c>
      <c r="C293" s="119">
        <f>Voorraad_GANGBAAR!I302</f>
        <v>0</v>
      </c>
      <c r="D293" s="119" t="str">
        <f>Voorraad_GANGBAAR!Q302</f>
        <v>Alcea rosea 'Black'</v>
      </c>
    </row>
    <row r="294" spans="1:4" x14ac:dyDescent="0.25">
      <c r="A294" s="119" t="str">
        <f>Voorraad_GANGBAAR!G303</f>
        <v>Suikerwortel ¦ [P14]</v>
      </c>
      <c r="B294" s="119" t="str">
        <f>Voorraad_GANGBAAR!B303</f>
        <v>PS2 -  - M - L</v>
      </c>
      <c r="C294" s="119">
        <f>Voorraad_GANGBAAR!I303</f>
        <v>0</v>
      </c>
      <c r="D294" s="119" t="str">
        <f>Voorraad_GANGBAAR!Q303</f>
        <v>Sium sisarum</v>
      </c>
    </row>
    <row r="295" spans="1:4" x14ac:dyDescent="0.25">
      <c r="A295" s="119" t="str">
        <f>Voorraad_GANGBAAR!G304</f>
        <v>Sweetgrass ¦ 'Vanillegras' ¦ 'Geurgras'</v>
      </c>
      <c r="B295" s="119" t="str">
        <f>Voorraad_GANGBAAR!B304</f>
        <v>PS3 -  - M - R</v>
      </c>
      <c r="C295" s="119">
        <f>Voorraad_GANGBAAR!I304</f>
        <v>0</v>
      </c>
      <c r="D295" s="119" t="str">
        <f>Voorraad_GANGBAAR!Q304</f>
        <v>Hierochloe odorata / Anthoxanthum nitens</v>
      </c>
    </row>
    <row r="296" spans="1:4" x14ac:dyDescent="0.25">
      <c r="A296" s="119" t="str">
        <f>Voorraad_GANGBAAR!G305</f>
        <v>Teunisbloem</v>
      </c>
      <c r="B296" s="119" t="str">
        <f>Voorraad_GANGBAAR!B305</f>
        <v xml:space="preserve"> -  -  - </v>
      </c>
      <c r="C296" s="119">
        <f>Voorraad_GANGBAAR!I305</f>
        <v>0</v>
      </c>
      <c r="D296" s="119" t="str">
        <f>Voorraad_GANGBAAR!Q305</f>
        <v>Oenothera</v>
      </c>
    </row>
    <row r="297" spans="1:4" x14ac:dyDescent="0.25">
      <c r="A297" s="119" t="str">
        <f>Voorraad_GANGBAAR!G306</f>
        <v>Theeplant ¦ [P14]</v>
      </c>
      <c r="B297" s="119" t="str">
        <f>Voorraad_GANGBAAR!B306</f>
        <v>PS2 -  - M - L</v>
      </c>
      <c r="C297" s="119">
        <f>Voorraad_GANGBAAR!I306</f>
        <v>0</v>
      </c>
      <c r="D297" s="119" t="str">
        <f>Voorraad_GANGBAAR!Q306</f>
        <v>Camelia sinensis</v>
      </c>
    </row>
    <row r="298" spans="1:4" x14ac:dyDescent="0.25">
      <c r="A298" s="119" t="str">
        <f>Voorraad_GANGBAAR!G307</f>
        <v>Tijm ¦ 'Appelsien' ¦ 'Sinaasappel'</v>
      </c>
      <c r="B298" s="119" t="str">
        <f>Voorraad_GANGBAAR!B307</f>
        <v>S3 - 2 - A - R</v>
      </c>
      <c r="C298" s="119">
        <f>Voorraad_GANGBAAR!I307</f>
        <v>0</v>
      </c>
      <c r="D298" s="119" t="str">
        <f>Voorraad_GANGBAAR!Q307</f>
        <v>Thymus citriodorus 'Fragrantissimus'</v>
      </c>
    </row>
    <row r="299" spans="1:4" x14ac:dyDescent="0.25">
      <c r="A299" s="119" t="str">
        <f>Voorraad_GANGBAAR!G308</f>
        <v>Tijm ¦ 'Caborn wine and rose'</v>
      </c>
      <c r="B299" s="119" t="str">
        <f>Voorraad_GANGBAAR!B308</f>
        <v xml:space="preserve"> -  -  - </v>
      </c>
      <c r="C299" s="119">
        <f>Voorraad_GANGBAAR!I308</f>
        <v>0</v>
      </c>
      <c r="D299" s="119" t="str">
        <f>Voorraad_GANGBAAR!Q308</f>
        <v>Thymus 'Caborn wine and rose'</v>
      </c>
    </row>
    <row r="300" spans="1:4" x14ac:dyDescent="0.25">
      <c r="A300" s="119" t="str">
        <f>Voorraad_GANGBAAR!G309</f>
        <v>Tijm ¦ Citroentijm ¦ 'GROEN'</v>
      </c>
      <c r="B300" s="119" t="str">
        <f>Voorraad_GANGBAAR!B309</f>
        <v>S2 - 1 - A - R</v>
      </c>
      <c r="C300" s="119">
        <f>Voorraad_GANGBAAR!I309</f>
        <v>0</v>
      </c>
      <c r="D300" s="119" t="str">
        <f>Voorraad_GANGBAAR!Q309</f>
        <v>Thymus citriodorus</v>
      </c>
    </row>
    <row r="301" spans="1:4" x14ac:dyDescent="0.25">
      <c r="A301" s="119" t="str">
        <f>Voorraad_GANGBAAR!G310</f>
        <v>Tijm ¦ Citroentijm ¦ 'Lemonade'</v>
      </c>
      <c r="B301" s="119" t="str">
        <f>Voorraad_GANGBAAR!B310</f>
        <v>S2 - 2 - V - L</v>
      </c>
      <c r="C301" s="119">
        <f>Voorraad_GANGBAAR!I310</f>
        <v>0</v>
      </c>
      <c r="D301" s="119" t="str">
        <f>Voorraad_GANGBAAR!Q310</f>
        <v>Thymus citriodorus 'Lemonade'</v>
      </c>
    </row>
    <row r="302" spans="1:4" x14ac:dyDescent="0.25">
      <c r="A302" s="119" t="str">
        <f>Voorraad_GANGBAAR!G311</f>
        <v>Tijm ¦ Citroentijm ¦ 'ZILVER'</v>
      </c>
      <c r="B302" s="119" t="str">
        <f>Voorraad_GANGBAAR!B311</f>
        <v>S2 - 2 - A - R</v>
      </c>
      <c r="C302" s="119">
        <f>Voorraad_GANGBAAR!I311</f>
        <v>0</v>
      </c>
      <c r="D302" s="119" t="str">
        <f>Voorraad_GANGBAAR!Q311</f>
        <v>Thymus citriodorus 'Silver Queen'</v>
      </c>
    </row>
    <row r="303" spans="1:4" x14ac:dyDescent="0.25">
      <c r="A303" s="119" t="str">
        <f>Voorraad_GANGBAAR!G312</f>
        <v>Tijm ¦ 'GOUD'</v>
      </c>
      <c r="B303" s="119" t="str">
        <f>Voorraad_GANGBAAR!B312</f>
        <v>S2 - 1 - A - L</v>
      </c>
      <c r="C303" s="119">
        <f>Voorraad_GANGBAAR!I312</f>
        <v>0</v>
      </c>
      <c r="D303" s="119" t="str">
        <f>Voorraad_GANGBAAR!Q312</f>
        <v>Thymus vulgaris 'Gold'</v>
      </c>
    </row>
    <row r="304" spans="1:4" x14ac:dyDescent="0.25">
      <c r="A304" s="119" t="str">
        <f>Voorraad_GANGBAAR!G313</f>
        <v>Tijm ¦ 'GROEN' ¦ 'Compacte'</v>
      </c>
      <c r="B304" s="119" t="str">
        <f>Voorraad_GANGBAAR!B313</f>
        <v>S2 - 2 - M - R</v>
      </c>
      <c r="C304" s="119">
        <f>Voorraad_GANGBAAR!I313</f>
        <v>0</v>
      </c>
      <c r="D304" s="119" t="str">
        <f>Voorraad_GANGBAAR!Q313</f>
        <v>Thymus vulgaris 'Compactus'</v>
      </c>
    </row>
    <row r="305" spans="1:4" x14ac:dyDescent="0.25">
      <c r="A305" s="119" t="str">
        <f>Voorraad_GANGBAAR!G314</f>
        <v>Tijm ¦ 'GROEN' ¦ 'Faustini'</v>
      </c>
      <c r="B305" s="119" t="str">
        <f>Voorraad_GANGBAAR!B314</f>
        <v>S2 - 2 - A - R</v>
      </c>
      <c r="C305" s="119">
        <f>Voorraad_GANGBAAR!I314</f>
        <v>0</v>
      </c>
      <c r="D305" s="119" t="str">
        <f>Voorraad_GANGBAAR!Q314</f>
        <v>Thymus vulgaris 'Faustini'</v>
      </c>
    </row>
    <row r="306" spans="1:4" x14ac:dyDescent="0.25">
      <c r="A306" s="119" t="str">
        <f>Voorraad_GANGBAAR!G315</f>
        <v>Tijm ¦ 'Herba Barona'</v>
      </c>
      <c r="B306" s="119" t="str">
        <f>Voorraad_GANGBAAR!B315</f>
        <v xml:space="preserve"> -  -  - </v>
      </c>
      <c r="C306" s="119">
        <f>Voorraad_GANGBAAR!I315</f>
        <v>0</v>
      </c>
      <c r="D306" s="119" t="str">
        <f>Voorraad_GANGBAAR!Q315</f>
        <v>Thymus Herba Barona</v>
      </c>
    </row>
    <row r="307" spans="1:4" x14ac:dyDescent="0.25">
      <c r="A307" s="119" t="str">
        <f>Voorraad_GANGBAAR!G316</f>
        <v>Tijm ¦ 'Tabor'</v>
      </c>
      <c r="B307" s="119" t="str">
        <f>Voorraad_GANGBAAR!B316</f>
        <v>PS1 -  - V - R</v>
      </c>
      <c r="C307" s="119">
        <f>Voorraad_GANGBAAR!I316</f>
        <v>0</v>
      </c>
      <c r="D307" s="119" t="str">
        <f>Voorraad_GANGBAAR!Q316</f>
        <v>Thymus pulegioides 'Tabor'</v>
      </c>
    </row>
    <row r="308" spans="1:4" x14ac:dyDescent="0.25">
      <c r="A308" s="119" t="str">
        <f>Voorraad_GANGBAAR!G317</f>
        <v>Tijm ¦ 'Wilde tijm' ¦ Kruiptijm ¦ 'Creeping Red'</v>
      </c>
      <c r="B308" s="119" t="str">
        <f>Voorraad_GANGBAAR!B317</f>
        <v>PS6 -  - M - R</v>
      </c>
      <c r="C308" s="119">
        <f>Voorraad_GANGBAAR!I317</f>
        <v>0</v>
      </c>
      <c r="D308" s="119" t="str">
        <f>Voorraad_GANGBAAR!Q317</f>
        <v>Thymus serpyllum 'Creeping Red'</v>
      </c>
    </row>
    <row r="309" spans="1:4" x14ac:dyDescent="0.25">
      <c r="A309" s="119" t="str">
        <f>Voorraad_GANGBAAR!G318</f>
        <v>Tijm ¦ 'Wilde tijm' ¦ Kruiptijm ¦ 'Grote tijm'</v>
      </c>
      <c r="B309" s="119" t="str">
        <f>Voorraad_GANGBAAR!B318</f>
        <v xml:space="preserve"> -  -  - </v>
      </c>
      <c r="C309" s="119">
        <f>Voorraad_GANGBAAR!I318</f>
        <v>0</v>
      </c>
      <c r="D309" s="119" t="str">
        <f>Voorraad_GANGBAAR!Q318</f>
        <v>Thymus pulegioides</v>
      </c>
    </row>
    <row r="310" spans="1:4" x14ac:dyDescent="0.25">
      <c r="A310" s="119" t="str">
        <f>Voorraad_GANGBAAR!G319</f>
        <v>Tijm ¦ 'Wilde tijm' ¦ Kruiptijm ¦ 'Kleine tijm'</v>
      </c>
      <c r="B310" s="119" t="str">
        <f>Voorraad_GANGBAAR!B319</f>
        <v xml:space="preserve"> -  -  - </v>
      </c>
      <c r="C310" s="119">
        <f>Voorraad_GANGBAAR!I319</f>
        <v>0</v>
      </c>
      <c r="D310" s="119" t="str">
        <f>Voorraad_GANGBAAR!Q319</f>
        <v>Thymus serpyllum</v>
      </c>
    </row>
    <row r="311" spans="1:4" x14ac:dyDescent="0.25">
      <c r="A311" s="119" t="str">
        <f>Voorraad_GANGBAAR!G320</f>
        <v>Tijm ¦ 'Wilde tijm' ¦ Kruiptijm ¦ 'Snow Drift'</v>
      </c>
      <c r="B311" s="119" t="str">
        <f>Voorraad_GANGBAAR!B320</f>
        <v>PS6 -  - A - R</v>
      </c>
      <c r="C311" s="119">
        <f>Voorraad_GANGBAAR!I320</f>
        <v>0</v>
      </c>
      <c r="D311" s="119" t="str">
        <f>Voorraad_GANGBAAR!Q320</f>
        <v>Thymus serpyllum 'Snow Drift'</v>
      </c>
    </row>
    <row r="312" spans="1:4" x14ac:dyDescent="0.25">
      <c r="A312" s="119" t="str">
        <f>Voorraad_GANGBAAR!G321</f>
        <v>Tripmadam</v>
      </c>
      <c r="B312" s="119" t="str">
        <f>Voorraad_GANGBAAR!B321</f>
        <v xml:space="preserve">B -  -  - </v>
      </c>
      <c r="C312" s="119">
        <f>Voorraad_GANGBAAR!I321</f>
        <v>0</v>
      </c>
      <c r="D312" s="119" t="str">
        <f>Voorraad_GANGBAAR!Q321</f>
        <v>Sedum reflexum / Sedum rupestre L.</v>
      </c>
    </row>
    <row r="313" spans="1:4" x14ac:dyDescent="0.25">
      <c r="A313" s="119" t="str">
        <f>Voorraad_GANGBAAR!G322</f>
        <v>Valeriaan</v>
      </c>
      <c r="B313" s="119" t="str">
        <f>Voorraad_GANGBAAR!B322</f>
        <v>PS3 -  - V - R</v>
      </c>
      <c r="C313" s="119">
        <f>Voorraad_GANGBAAR!I322</f>
        <v>0</v>
      </c>
      <c r="D313" s="119" t="str">
        <f>Voorraad_GANGBAAR!Q322</f>
        <v>Valeriana officinalis</v>
      </c>
    </row>
    <row r="314" spans="1:4" x14ac:dyDescent="0.25">
      <c r="A314" s="119" t="str">
        <f>Voorraad_GANGBAAR!G323</f>
        <v>Valkruid</v>
      </c>
      <c r="B314" s="119" t="str">
        <f>Voorraad_GANGBAAR!B323</f>
        <v>PS3 -  - A - R</v>
      </c>
      <c r="C314" s="119">
        <f>Voorraad_GANGBAAR!I323</f>
        <v>0</v>
      </c>
      <c r="D314" s="119" t="str">
        <f>Voorraad_GANGBAAR!Q323</f>
        <v>Arnica montana</v>
      </c>
    </row>
    <row r="315" spans="1:4" x14ac:dyDescent="0.25">
      <c r="A315" s="119" t="str">
        <f>Voorraad_GANGBAAR!G324</f>
        <v>Venkel ¦ 'Bladvenkel' ¦ 'BRONS'</v>
      </c>
      <c r="B315" s="119" t="str">
        <f>Voorraad_GANGBAAR!B324</f>
        <v>PS1 -  - M - L</v>
      </c>
      <c r="C315" s="119">
        <f>Voorraad_GANGBAAR!I324</f>
        <v>0</v>
      </c>
      <c r="D315" s="119" t="str">
        <f>Voorraad_GANGBAAR!Q324</f>
        <v>Foeniculum vulgare 'Giant Bronze'</v>
      </c>
    </row>
    <row r="316" spans="1:4" x14ac:dyDescent="0.25">
      <c r="A316" s="119" t="str">
        <f>Voorraad_GANGBAAR!G325</f>
        <v>Venkel ¦ 'Bladvenkel' ¦ 'GROEN'</v>
      </c>
      <c r="B316" s="119" t="str">
        <f>Voorraad_GANGBAAR!B325</f>
        <v>PS1 -  - V - R</v>
      </c>
      <c r="C316" s="119">
        <f>Voorraad_GANGBAAR!I325</f>
        <v>0</v>
      </c>
      <c r="D316" s="119" t="str">
        <f>Voorraad_GANGBAAR!Q325</f>
        <v>Foeniculum vulgare</v>
      </c>
    </row>
    <row r="317" spans="1:4" x14ac:dyDescent="0.25">
      <c r="A317" s="119" t="str">
        <f>Voorraad_GANGBAAR!G326</f>
        <v>Vrouwenmantel</v>
      </c>
      <c r="B317" s="119" t="str">
        <f>Voorraad_GANGBAAR!B326</f>
        <v>B - 12 - V - L</v>
      </c>
      <c r="C317" s="119">
        <f>Voorraad_GANGBAAR!I326</f>
        <v>0</v>
      </c>
      <c r="D317" s="119" t="str">
        <f>Voorraad_GANGBAAR!Q326</f>
        <v>Alchemilla vulgaris</v>
      </c>
    </row>
    <row r="318" spans="1:4" x14ac:dyDescent="0.25">
      <c r="A318" s="119" t="str">
        <f>Voorraad_GANGBAAR!G327</f>
        <v>Warmoes ¦ Snijbiet ¦ 'Bright Lights'</v>
      </c>
      <c r="B318" s="119" t="str">
        <f>Voorraad_GANGBAAR!B327</f>
        <v>PS3 -  - M - R</v>
      </c>
      <c r="C318" s="119">
        <f>Voorraad_GANGBAAR!I327</f>
        <v>0</v>
      </c>
      <c r="D318" s="119" t="str">
        <f>Voorraad_GANGBAAR!Q327</f>
        <v>Beta vulgaris subsp. Cicla / Beta vulgaris var. Cicla</v>
      </c>
    </row>
    <row r="319" spans="1:4" x14ac:dyDescent="0.25">
      <c r="A319" s="119" t="str">
        <f>Voorraad_GANGBAAR!G328</f>
        <v>Wasabi¦ 'GROEN' ¦ [P14]</v>
      </c>
      <c r="B319" s="119" t="str">
        <f>Voorraad_GANGBAAR!B328</f>
        <v>PS2 -  - M - L</v>
      </c>
      <c r="C319" s="119">
        <f>Voorraad_GANGBAAR!I328</f>
        <v>0</v>
      </c>
      <c r="D319" s="119" t="str">
        <f>Voorraad_GANGBAAR!Q328</f>
        <v>Wasabi japonica</v>
      </c>
    </row>
    <row r="320" spans="1:4" x14ac:dyDescent="0.25">
      <c r="A320" s="119" t="str">
        <f>Voorraad_GANGBAAR!G329</f>
        <v>Wasabi¦ 'ROOD' ¦ [P14]</v>
      </c>
      <c r="B320" s="119" t="str">
        <f>Voorraad_GANGBAAR!B329</f>
        <v>PS2 -  - M - L</v>
      </c>
      <c r="C320" s="119">
        <f>Voorraad_GANGBAAR!I329</f>
        <v>0</v>
      </c>
      <c r="D320" s="119" t="str">
        <f>Voorraad_GANGBAAR!Q329</f>
        <v>Wasabi japonica 'Red'</v>
      </c>
    </row>
    <row r="321" spans="1:4" x14ac:dyDescent="0.25">
      <c r="A321" s="119" t="str">
        <f>Voorraad_GANGBAAR!G330</f>
        <v>Wijnruit</v>
      </c>
      <c r="B321" s="119" t="str">
        <f>Voorraad_GANGBAAR!B330</f>
        <v>PS1 -  - V - L</v>
      </c>
      <c r="C321" s="119">
        <f>Voorraad_GANGBAAR!I330</f>
        <v>0</v>
      </c>
      <c r="D321" s="119" t="str">
        <f>Voorraad_GANGBAAR!Q330</f>
        <v>Ruta graveolens</v>
      </c>
    </row>
    <row r="322" spans="1:4" x14ac:dyDescent="0.25">
      <c r="A322" s="119" t="str">
        <f>Voorraad_GANGBAAR!G331</f>
        <v>Yacon ¦ 'Appelwortel' ¦ 'ROOD'</v>
      </c>
      <c r="B322" s="119" t="str">
        <f>Voorraad_GANGBAAR!B331</f>
        <v>PS3 -  - M - R</v>
      </c>
      <c r="C322" s="119">
        <f>Voorraad_GANGBAAR!I331</f>
        <v>0</v>
      </c>
      <c r="D322" s="119" t="str">
        <f>Voorraad_GANGBAAR!Q331</f>
        <v>Smallanthus sonchifolius 'Red'</v>
      </c>
    </row>
    <row r="323" spans="1:4" x14ac:dyDescent="0.25">
      <c r="A323" s="119" t="str">
        <f>Voorraad_GANGBAAR!G332</f>
        <v>Yacon ¦ 'Appelwortel' ¦ 'WIT'</v>
      </c>
      <c r="B323" s="119" t="str">
        <f>Voorraad_GANGBAAR!B332</f>
        <v>PS3 -  - V - L</v>
      </c>
      <c r="C323" s="119">
        <f>Voorraad_GANGBAAR!I332</f>
        <v>0</v>
      </c>
      <c r="D323" s="119" t="str">
        <f>Voorraad_GANGBAAR!Q332</f>
        <v>Smallanthus sonchifolius 'White'</v>
      </c>
    </row>
    <row r="324" spans="1:4" x14ac:dyDescent="0.25">
      <c r="A324" s="119" t="str">
        <f>Voorraad_GANGBAAR!G333</f>
        <v>Zeebanaan</v>
      </c>
      <c r="B324" s="119" t="str">
        <f>Voorraad_GANGBAAR!B333</f>
        <v>S3 - 2 - M - R</v>
      </c>
      <c r="C324" s="119">
        <f>Voorraad_GANGBAAR!I333</f>
        <v>0</v>
      </c>
      <c r="D324" s="119" t="str">
        <f>Voorraad_GANGBAAR!Q333</f>
        <v>Carpobrotus rossii</v>
      </c>
    </row>
    <row r="325" spans="1:4" x14ac:dyDescent="0.25">
      <c r="A325" s="119" t="str">
        <f>Voorraad_GANGBAAR!G334</f>
        <v>Zeekool</v>
      </c>
      <c r="B325" s="119" t="str">
        <f>Voorraad_GANGBAAR!B334</f>
        <v>PS3 -  - V - L</v>
      </c>
      <c r="C325" s="119">
        <f>Voorraad_GANGBAAR!I334</f>
        <v>0</v>
      </c>
      <c r="D325" s="119" t="str">
        <f>Voorraad_GANGBAAR!Q334</f>
        <v>Crambe maritima</v>
      </c>
    </row>
    <row r="326" spans="1:4" x14ac:dyDescent="0.25">
      <c r="A326" s="119" t="str">
        <f>Voorraad_GANGBAAR!G335</f>
        <v>Zeekool ¦ 'Reuzenzeekool' ¦ 'Hartbladige'</v>
      </c>
      <c r="B326" s="119" t="str">
        <f>Voorraad_GANGBAAR!B335</f>
        <v xml:space="preserve"> -  -  - </v>
      </c>
      <c r="C326" s="119">
        <f>Voorraad_GANGBAAR!I335</f>
        <v>0</v>
      </c>
      <c r="D326" s="119" t="str">
        <f>Voorraad_GANGBAAR!Q335</f>
        <v>Crambe cordifolia</v>
      </c>
    </row>
    <row r="327" spans="1:4" x14ac:dyDescent="0.25">
      <c r="A327" s="119" t="str">
        <f>Voorraad_GANGBAAR!G336</f>
        <v>Zeekraal</v>
      </c>
      <c r="B327" s="119" t="str">
        <f>Voorraad_GANGBAAR!B336</f>
        <v>PS1 -  - A - L</v>
      </c>
      <c r="C327" s="119">
        <f>Voorraad_GANGBAAR!I336</f>
        <v>0</v>
      </c>
      <c r="D327" s="119" t="str">
        <f>Voorraad_GANGBAAR!Q336</f>
        <v>Salicornia 'Europaea'</v>
      </c>
    </row>
    <row r="328" spans="1:4" x14ac:dyDescent="0.25">
      <c r="A328" s="119" t="str">
        <f>Voorraad_GANGBAAR!G337</f>
        <v>Zeelavas</v>
      </c>
      <c r="B328" s="119" t="str">
        <f>Voorraad_GANGBAAR!B337</f>
        <v>B - 9 - A - R</v>
      </c>
      <c r="C328" s="119">
        <f>Voorraad_GANGBAAR!I337</f>
        <v>0</v>
      </c>
      <c r="D328" s="119" t="str">
        <f>Voorraad_GANGBAAR!Q337</f>
        <v>Ligusticum scoticum</v>
      </c>
    </row>
    <row r="329" spans="1:4" x14ac:dyDescent="0.25">
      <c r="A329" s="119" t="str">
        <f>Voorraad_GANGBAAR!G338</f>
        <v>Zeepkruid 'Gewoon'</v>
      </c>
      <c r="B329" s="119" t="str">
        <f>Voorraad_GANGBAAR!B338</f>
        <v>B - 13 - A - L</v>
      </c>
      <c r="C329" s="119">
        <f>Voorraad_GANGBAAR!I338</f>
        <v>0</v>
      </c>
      <c r="D329" s="119" t="str">
        <f>Voorraad_GANGBAAR!Q338</f>
        <v>Saponaria officinalis</v>
      </c>
    </row>
    <row r="330" spans="1:4" x14ac:dyDescent="0.25">
      <c r="A330" s="119" t="str">
        <f>Voorraad_GANGBAAR!G339</f>
        <v>Zeeraket</v>
      </c>
      <c r="B330" s="119" t="str">
        <f>Voorraad_GANGBAAR!B339</f>
        <v xml:space="preserve"> -  -  - </v>
      </c>
      <c r="C330" s="119">
        <f>Voorraad_GANGBAAR!I339</f>
        <v>0</v>
      </c>
      <c r="D330" s="119" t="str">
        <f>Voorraad_GANGBAAR!Q339</f>
        <v>Cakile maritima</v>
      </c>
    </row>
    <row r="331" spans="1:4" x14ac:dyDescent="0.25">
      <c r="A331" s="119" t="str">
        <f>Voorraad_GANGBAAR!G340</f>
        <v>Zeevenkel</v>
      </c>
      <c r="B331" s="119" t="str">
        <f>Voorraad_GANGBAAR!B340</f>
        <v>PS3 -  - A - R</v>
      </c>
      <c r="C331" s="119">
        <f>Voorraad_GANGBAAR!I340</f>
        <v>0</v>
      </c>
      <c r="D331" s="119" t="str">
        <f>Voorraad_GANGBAAR!Q340</f>
        <v>Crithmum maritimum</v>
      </c>
    </row>
    <row r="332" spans="1:4" x14ac:dyDescent="0.25">
      <c r="A332" s="119" t="str">
        <f>Voorraad_GANGBAAR!G341</f>
        <v>Zoete Aardappel ¦ 'ORANJE' ¦ [P14]</v>
      </c>
      <c r="B332" s="119" t="str">
        <f>Voorraad_GANGBAAR!B341</f>
        <v xml:space="preserve"> -  -  - </v>
      </c>
      <c r="C332" s="119">
        <f>Voorraad_GANGBAAR!I341</f>
        <v>0</v>
      </c>
      <c r="D332" s="119" t="str">
        <f>Voorraad_GANGBAAR!Q341</f>
        <v xml:space="preserve">Ipomoea batatas 'Erato Orange' </v>
      </c>
    </row>
    <row r="333" spans="1:4" x14ac:dyDescent="0.25">
      <c r="A333" s="119" t="str">
        <f>Voorraad_GANGBAAR!G342</f>
        <v>Zoete Aardappel ¦ 'WIT' ¦ [P14]</v>
      </c>
      <c r="B333" s="119" t="str">
        <f>Voorraad_GANGBAAR!B342</f>
        <v>PS2 -  - M - L</v>
      </c>
      <c r="C333" s="119">
        <f>Voorraad_GANGBAAR!I342</f>
        <v>0</v>
      </c>
      <c r="D333" s="119" t="str">
        <f>Voorraad_GANGBAAR!Q342</f>
        <v xml:space="preserve">Ipomoea batatas 'Erato White' </v>
      </c>
    </row>
    <row r="334" spans="1:4" x14ac:dyDescent="0.25">
      <c r="A334" s="119" t="str">
        <f>Voorraad_GANGBAAR!G343</f>
        <v>Zoethout</v>
      </c>
      <c r="B334" s="119" t="str">
        <f>Voorraad_GANGBAAR!B343</f>
        <v>PS2 -  - V - L</v>
      </c>
      <c r="C334" s="119">
        <f>Voorraad_GANGBAAR!I343</f>
        <v>0</v>
      </c>
      <c r="D334" s="119" t="str">
        <f>Voorraad_GANGBAAR!Q343</f>
        <v>Glycyrrhiza glabra</v>
      </c>
    </row>
    <row r="335" spans="1:4" x14ac:dyDescent="0.25">
      <c r="A335" s="119" t="str">
        <f>Voorraad_GANGBAAR!G344</f>
        <v>Zoethout ¦ [P14]</v>
      </c>
      <c r="B335" s="119" t="str">
        <f>Voorraad_GANGBAAR!B344</f>
        <v xml:space="preserve"> -  -  - </v>
      </c>
      <c r="C335" s="119">
        <f>Voorraad_GANGBAAR!I344</f>
        <v>0</v>
      </c>
      <c r="D335" s="119" t="str">
        <f>Voorraad_GANGBAAR!Q344</f>
        <v>Glycyrrhiza glabra</v>
      </c>
    </row>
    <row r="336" spans="1:4" x14ac:dyDescent="0.25">
      <c r="A336" s="119" t="str">
        <f>Voorraad_GANGBAAR!G345</f>
        <v>Zoethoutgras</v>
      </c>
      <c r="B336" s="119" t="str">
        <f>Voorraad_GANGBAAR!B345</f>
        <v>PS6 -  - A - R</v>
      </c>
      <c r="C336" s="119">
        <f>Voorraad_GANGBAAR!I345</f>
        <v>0</v>
      </c>
      <c r="D336" s="119" t="str">
        <f>Voorraad_GANGBAAR!Q345</f>
        <v>Acorus gramineus ‘Licorice’</v>
      </c>
    </row>
    <row r="337" spans="1:4" x14ac:dyDescent="0.25">
      <c r="A337" s="119" t="str">
        <f>Voorraad_GANGBAAR!G346</f>
        <v>Zuring ¦ 'Bloedzuring' ¦ 'Roodgeaderde Zuring'</v>
      </c>
      <c r="B337" s="119" t="str">
        <f>Voorraad_GANGBAAR!B346</f>
        <v>PS3 -  - A - R</v>
      </c>
      <c r="C337" s="119">
        <f>Voorraad_GANGBAAR!I346</f>
        <v>0</v>
      </c>
      <c r="D337" s="119" t="str">
        <f>Voorraad_GANGBAAR!Q346</f>
        <v>Rumex sanguineus 'Red Stripe'</v>
      </c>
    </row>
    <row r="338" spans="1:4" x14ac:dyDescent="0.25">
      <c r="A338" s="119" t="str">
        <f>Voorraad_GANGBAAR!G347</f>
        <v>Zuring ¦ 'Bloemloze zuring'</v>
      </c>
      <c r="B338" s="119" t="str">
        <f>Voorraad_GANGBAAR!B347</f>
        <v>B - 5 - M - R</v>
      </c>
      <c r="C338" s="119">
        <f>Voorraad_GANGBAAR!I347</f>
        <v>0</v>
      </c>
      <c r="D338" s="119" t="str">
        <f>Voorraad_GANGBAAR!Q347</f>
        <v>Rumex acetosa hortensis ac</v>
      </c>
    </row>
    <row r="339" spans="1:4" x14ac:dyDescent="0.25">
      <c r="A339" s="119" t="str">
        <f>Voorraad_GANGBAAR!G348</f>
        <v>Zuring ¦ 'Klaverzuring' ¦ 'GROEN'</v>
      </c>
      <c r="B339" s="119" t="str">
        <f>Voorraad_GANGBAAR!B348</f>
        <v>PS5 -  - V - L</v>
      </c>
      <c r="C339" s="119">
        <f>Voorraad_GANGBAAR!I348</f>
        <v>0</v>
      </c>
      <c r="D339" s="119" t="str">
        <f>Voorraad_GANGBAAR!Q348</f>
        <v>Oxalis regnellii</v>
      </c>
    </row>
    <row r="340" spans="1:4" x14ac:dyDescent="0.25">
      <c r="A340" s="119" t="str">
        <f>Voorraad_GANGBAAR!G349</f>
        <v>Zuring ¦ 'Klaverzuring' ¦ 'ROOD'</v>
      </c>
      <c r="B340" s="119" t="str">
        <f>Voorraad_GANGBAAR!B349</f>
        <v>PS2 -  - M - R</v>
      </c>
      <c r="C340" s="119">
        <f>Voorraad_GANGBAAR!I349</f>
        <v>0</v>
      </c>
      <c r="D340" s="119" t="str">
        <f>Voorraad_GANGBAAR!Q349</f>
        <v>Oxalis triangularis</v>
      </c>
    </row>
    <row r="341" spans="1:4" x14ac:dyDescent="0.25">
      <c r="A341" s="119" t="str">
        <f>Voorraad_GANGBAAR!G350</f>
        <v>Zuring ¦ 'ROOD' ¦ 'Redleaf CC'</v>
      </c>
      <c r="B341" s="119" t="str">
        <f>Voorraad_GANGBAAR!B350</f>
        <v>PS7 -  - A - L</v>
      </c>
      <c r="C341" s="119">
        <f>Voorraad_GANGBAAR!I350</f>
        <v>0</v>
      </c>
      <c r="D341" s="119" t="str">
        <f>Voorraad_GANGBAAR!Q350</f>
        <v>Rumex 'Redleaf CC'</v>
      </c>
    </row>
    <row r="342" spans="1:4" x14ac:dyDescent="0.25">
      <c r="A342" s="119" t="str">
        <f>Voorraad_GANGBAAR!G351</f>
        <v xml:space="preserve">Zuring ¦ 'Zilverzuring' ¦ 'Spaanse zuring' </v>
      </c>
      <c r="B342" s="119" t="str">
        <f>Voorraad_GANGBAAR!B351</f>
        <v>PS5 -  - V - L</v>
      </c>
      <c r="C342" s="119">
        <f>Voorraad_GANGBAAR!I351</f>
        <v>0</v>
      </c>
      <c r="D342" s="119" t="str">
        <f>Voorraad_GANGBAAR!Q351</f>
        <v>Rumex scutatus</v>
      </c>
    </row>
    <row r="343" spans="1:4" x14ac:dyDescent="0.25">
      <c r="A343" s="119" t="str">
        <f>Voorraad_GANGBAAR!G352</f>
        <v>Zuring ¦ 'Zilverzuring' ¦ 'Spaanse zuring' ¦ 'Silver Leaf'</v>
      </c>
      <c r="B343" s="119" t="str">
        <f>Voorraad_GANGBAAR!B352</f>
        <v xml:space="preserve"> -  -  - </v>
      </c>
      <c r="C343" s="119">
        <f>Voorraad_GANGBAAR!I352</f>
        <v>0</v>
      </c>
      <c r="D343" s="119" t="str">
        <f>Voorraad_GANGBAAR!Q352</f>
        <v>Rumex scutatus 'Silver Leaf'</v>
      </c>
    </row>
    <row r="344" spans="1:4" x14ac:dyDescent="0.25">
      <c r="A344" s="119" t="str">
        <f>Voorraad_GANGBAAR!G353</f>
        <v>Zwartmoeskervel ¦ 'Alexanderkruid'</v>
      </c>
      <c r="B344" s="119" t="str">
        <f>Voorraad_GANGBAAR!B353</f>
        <v xml:space="preserve"> -  -  - </v>
      </c>
      <c r="C344" s="119">
        <f>Voorraad_GANGBAAR!I353</f>
        <v>0</v>
      </c>
      <c r="D344" s="119" t="str">
        <f>Voorraad_GANGBAAR!Q353</f>
        <v>Smyrnium olusatrum</v>
      </c>
    </row>
  </sheetData>
  <autoFilter ref="A1:D1" xr:uid="{4D9DAB63-7A7D-4230-B1E3-4929FCEF5B68}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EE0CB3-3945-43E3-9F74-27C6721A590A}">
  <dimension ref="A1:F344"/>
  <sheetViews>
    <sheetView workbookViewId="0">
      <selection activeCell="G5" sqref="G5"/>
    </sheetView>
  </sheetViews>
  <sheetFormatPr defaultRowHeight="15" x14ac:dyDescent="0.25"/>
  <cols>
    <col min="1" max="2" width="52.42578125" customWidth="1"/>
    <col min="4" max="5" width="19.140625" bestFit="1" customWidth="1"/>
    <col min="6" max="6" width="47.85546875" customWidth="1"/>
  </cols>
  <sheetData>
    <row r="1" spans="1:6" ht="190.5" customHeight="1" x14ac:dyDescent="0.25">
      <c r="A1" s="113" t="s">
        <v>442</v>
      </c>
      <c r="B1" s="114" t="s">
        <v>446</v>
      </c>
      <c r="C1" s="115" t="s">
        <v>443</v>
      </c>
      <c r="D1" s="115" t="s">
        <v>810</v>
      </c>
      <c r="E1" s="115" t="s">
        <v>812</v>
      </c>
      <c r="F1" s="115" t="s">
        <v>811</v>
      </c>
    </row>
    <row r="2" spans="1:6" ht="19.5" customHeight="1" x14ac:dyDescent="0.3">
      <c r="A2" s="116" t="str">
        <f>Voorraad_GANGBAAR!G11</f>
        <v>Aardbei ¦ 'Ananasaardbei'</v>
      </c>
      <c r="B2" s="116" t="str">
        <f>Voorraad_GANGBAAR!Q11</f>
        <v>Fragaria 'Weisse Ananas'</v>
      </c>
      <c r="C2" s="117">
        <f>Voorraad_GANGBAAR!H11</f>
        <v>0</v>
      </c>
      <c r="D2" s="117" t="str">
        <f>"("&amp;TRUNC(C2/18)&amp;"x18)"&amp;"+" &amp; MOD(C2,18)</f>
        <v>(0x18)+0</v>
      </c>
      <c r="E2" s="117">
        <f>IF(C2&lt;=27,
    1,
    IF(MOD(C2,25)=0,
        C2/25,
        TRUNC(C2/24) + IF(MOD(C2,24)&gt;0, 1, 0)
    )
)</f>
        <v>1</v>
      </c>
      <c r="F2" s="118" t="str">
        <f>IF(C2&lt;=27,
   "1 kist van " &amp; C2 &amp; " stuks",
   IF(MOD(C2,25)=0,
       C2/25 &amp; " kist" &amp; IF(C2/25&gt;1,"en","") &amp; " van 25 stuks",
       TRUNC(C2/24) &amp; " kisten van 24 stuks" &amp; IF(MOD(C2,24)&gt;0,
           " + 1 kist van " &amp; MOD(C2,24) &amp; " stuks",
           "")
   )
)</f>
        <v>1 kist van 0 stuks</v>
      </c>
    </row>
    <row r="3" spans="1:6" ht="19.5" customHeight="1" x14ac:dyDescent="0.3">
      <c r="A3" s="116" t="str">
        <f>Voorraad_GANGBAAR!G12</f>
        <v>Aardbei ¦ Bosaardbei ¦ 'Alexandria'</v>
      </c>
      <c r="B3" s="116" t="str">
        <f>Voorraad_GANGBAAR!Q12</f>
        <v>Fragaria vesca 'Alexandria'</v>
      </c>
      <c r="C3" s="117">
        <f>Voorraad_GANGBAAR!H12</f>
        <v>0</v>
      </c>
      <c r="D3" s="117" t="str">
        <f>"("&amp;TRUNC(C3/18)&amp;"x18)"&amp;"+" &amp; MOD(C3,18)</f>
        <v>(0x18)+0</v>
      </c>
      <c r="E3" s="117">
        <f>IF(C3&lt;=27,
    1,
    IF(MOD(C3,25)=0,
        C3/25,
        TRUNC(C3/24) + IF(MOD(C3,24)&gt;0, 1, 0)
    )
)</f>
        <v>1</v>
      </c>
      <c r="F3" s="118" t="str">
        <f t="shared" ref="F3:F17" si="0">IF(C3&lt;=27,
   "1 kist van " &amp; C3 &amp; " stuks",
   IF(MOD(C3,25)=0,
       C3/25 &amp; " kist" &amp; IF(C3/25&gt;1,"en","") &amp; " van 25 stuks",
       TRUNC(C3/24) &amp; " kisten van 24 stuks" &amp; IF(MOD(C3,24)&gt;0,
           " + 1 kist van " &amp; MOD(C3,24) &amp; " stuks",
           "")
   )
)</f>
        <v>1 kist van 0 stuks</v>
      </c>
    </row>
    <row r="4" spans="1:6" ht="19.5" customHeight="1" x14ac:dyDescent="0.3">
      <c r="A4" s="116" t="str">
        <f>Voorraad_GANGBAAR!G13</f>
        <v>Aardbei ¦ Bosaardbei ¦ 'Grote'</v>
      </c>
      <c r="B4" s="116" t="str">
        <f>Voorraad_GANGBAAR!Q13</f>
        <v>Fragaria moschata</v>
      </c>
      <c r="C4" s="117">
        <f>Voorraad_GANGBAAR!H13</f>
        <v>0</v>
      </c>
      <c r="D4" s="117" t="str">
        <f t="shared" ref="D4:D67" si="1">"("&amp;TRUNC(C4/18)&amp;"x18)"&amp;"+" &amp; MOD(C4,18)</f>
        <v>(0x18)+0</v>
      </c>
      <c r="E4" s="117">
        <f t="shared" ref="E4:E17" si="2">IF(C4&lt;=27,
    1,
    IF(MOD(C4,25)=0,
        C4/25,
        TRUNC(C4/24) + IF(MOD(C4,24)&gt;0, 1, 0)
    )
)</f>
        <v>1</v>
      </c>
      <c r="F4" s="118" t="str">
        <f t="shared" si="0"/>
        <v>1 kist van 0 stuks</v>
      </c>
    </row>
    <row r="5" spans="1:6" ht="19.5" customHeight="1" x14ac:dyDescent="0.3">
      <c r="A5" s="116" t="str">
        <f>Voorraad_GANGBAAR!G14</f>
        <v>Aardbei ¦ Bosaardbei ¦ 'Reine des Vallées'</v>
      </c>
      <c r="B5" s="116" t="str">
        <f>Voorraad_GANGBAAR!Q14</f>
        <v>Fragaria vesca 'Reine des Vallées'</v>
      </c>
      <c r="C5" s="117">
        <f>Voorraad_GANGBAAR!H14</f>
        <v>0</v>
      </c>
      <c r="D5" s="117" t="str">
        <f t="shared" si="1"/>
        <v>(0x18)+0</v>
      </c>
      <c r="E5" s="117">
        <f t="shared" si="2"/>
        <v>1</v>
      </c>
      <c r="F5" s="118" t="str">
        <f t="shared" si="0"/>
        <v>1 kist van 0 stuks</v>
      </c>
    </row>
    <row r="6" spans="1:6" ht="19.5" customHeight="1" x14ac:dyDescent="0.3">
      <c r="A6" s="116" t="str">
        <f>Voorraad_GANGBAAR!G15</f>
        <v>Aardbei ¦ Bosaardbei ¦ 'ROOD'</v>
      </c>
      <c r="B6" s="116" t="str">
        <f>Voorraad_GANGBAAR!Q15</f>
        <v>Fragaria vesca 'Tubby Red'</v>
      </c>
      <c r="C6" s="117">
        <f>Voorraad_GANGBAAR!H15</f>
        <v>0</v>
      </c>
      <c r="D6" s="117" t="str">
        <f t="shared" si="1"/>
        <v>(0x18)+0</v>
      </c>
      <c r="E6" s="117">
        <f t="shared" si="2"/>
        <v>1</v>
      </c>
      <c r="F6" s="118" t="str">
        <f t="shared" si="0"/>
        <v>1 kist van 0 stuks</v>
      </c>
    </row>
    <row r="7" spans="1:6" ht="19.5" customHeight="1" x14ac:dyDescent="0.3">
      <c r="A7" s="116" t="str">
        <f>Voorraad_GANGBAAR!G16</f>
        <v>Aardbei ¦ Bosaardbei ¦ 'vesca vesca'</v>
      </c>
      <c r="B7" s="116" t="str">
        <f>Voorraad_GANGBAAR!Q16</f>
        <v>Fragaria 'vesca vesca'</v>
      </c>
      <c r="C7" s="117">
        <f>Voorraad_GANGBAAR!H16</f>
        <v>0</v>
      </c>
      <c r="D7" s="117" t="str">
        <f t="shared" si="1"/>
        <v>(0x18)+0</v>
      </c>
      <c r="E7" s="117">
        <f t="shared" si="2"/>
        <v>1</v>
      </c>
      <c r="F7" s="118" t="str">
        <f t="shared" si="0"/>
        <v>1 kist van 0 stuks</v>
      </c>
    </row>
    <row r="8" spans="1:6" ht="19.5" customHeight="1" x14ac:dyDescent="0.3">
      <c r="A8" s="116" t="str">
        <f>Voorraad_GANGBAAR!G17</f>
        <v>Aardbei ¦ Bosaardbei ¦ 'WIT'</v>
      </c>
      <c r="B8" s="116" t="str">
        <f>Voorraad_GANGBAAR!Q17</f>
        <v>Fragaria vesca 'Tubby White'</v>
      </c>
      <c r="C8" s="117">
        <f>Voorraad_GANGBAAR!H17</f>
        <v>0</v>
      </c>
      <c r="D8" s="117" t="str">
        <f t="shared" si="1"/>
        <v>(0x18)+0</v>
      </c>
      <c r="E8" s="117">
        <f t="shared" si="2"/>
        <v>1</v>
      </c>
      <c r="F8" s="118" t="str">
        <f t="shared" si="0"/>
        <v>1 kist van 0 stuks</v>
      </c>
    </row>
    <row r="9" spans="1:6" ht="19.5" customHeight="1" x14ac:dyDescent="0.3">
      <c r="A9" s="116" t="str">
        <f>Voorraad_GANGBAAR!G18</f>
        <v>Aardbei ¦ 'Charlotte' ¦ DOORDRAGER</v>
      </c>
      <c r="B9" s="116" t="str">
        <f>Voorraad_GANGBAAR!Q18</f>
        <v>Fragaria × ananassa 'Charlotte'</v>
      </c>
      <c r="C9" s="117">
        <f>Voorraad_GANGBAAR!H18</f>
        <v>0</v>
      </c>
      <c r="D9" s="117" t="str">
        <f t="shared" si="1"/>
        <v>(0x18)+0</v>
      </c>
      <c r="E9" s="117">
        <f t="shared" si="2"/>
        <v>1</v>
      </c>
      <c r="F9" s="118" t="str">
        <f t="shared" si="0"/>
        <v>1 kist van 0 stuks</v>
      </c>
    </row>
    <row r="10" spans="1:6" ht="19.5" customHeight="1" x14ac:dyDescent="0.3">
      <c r="A10" s="116" t="str">
        <f>Voorraad_GANGBAAR!G19</f>
        <v>Aardbei ¦ 'Framboosaardbei'</v>
      </c>
      <c r="B10" s="116" t="str">
        <f>Voorraad_GANGBAAR!Q19</f>
        <v>Fragaria × ananassa 'Mieze Schindler'</v>
      </c>
      <c r="C10" s="117">
        <f>Voorraad_GANGBAAR!H19</f>
        <v>0</v>
      </c>
      <c r="D10" s="117" t="str">
        <f t="shared" si="1"/>
        <v>(0x18)+0</v>
      </c>
      <c r="E10" s="117">
        <f t="shared" si="2"/>
        <v>1</v>
      </c>
      <c r="F10" s="118" t="str">
        <f t="shared" si="0"/>
        <v>1 kist van 0 stuks</v>
      </c>
    </row>
    <row r="11" spans="1:6" ht="19.5" customHeight="1" x14ac:dyDescent="0.3">
      <c r="A11" s="116" t="str">
        <f>Voorraad_GANGBAAR!G20</f>
        <v>Aardbei ¦ 'Kersaardbei'</v>
      </c>
      <c r="B11" s="116" t="str">
        <f>Voorraad_GANGBAAR!Q20</f>
        <v>Fragaria x ananassa 'CherryBerry®'</v>
      </c>
      <c r="C11" s="117">
        <f>Voorraad_GANGBAAR!H20</f>
        <v>0</v>
      </c>
      <c r="D11" s="117" t="str">
        <f t="shared" si="1"/>
        <v>(0x18)+0</v>
      </c>
      <c r="E11" s="117">
        <f t="shared" si="2"/>
        <v>1</v>
      </c>
      <c r="F11" s="118" t="str">
        <f t="shared" si="0"/>
        <v>1 kist van 0 stuks</v>
      </c>
    </row>
    <row r="12" spans="1:6" ht="19.5" customHeight="1" x14ac:dyDescent="0.3">
      <c r="A12" s="116" t="str">
        <f>Voorraad_GANGBAAR!G21</f>
        <v>Aardbei ¦ 'Mara des Bois' ¦ DOORDRAGER</v>
      </c>
      <c r="B12" s="116" t="str">
        <f>Voorraad_GANGBAAR!Q21</f>
        <v>Fragaria × ananassa 'Mara des Bois'</v>
      </c>
      <c r="C12" s="117">
        <f>Voorraad_GANGBAAR!H21</f>
        <v>0</v>
      </c>
      <c r="D12" s="117" t="str">
        <f t="shared" si="1"/>
        <v>(0x18)+0</v>
      </c>
      <c r="E12" s="117">
        <f t="shared" si="2"/>
        <v>1</v>
      </c>
      <c r="F12" s="118" t="str">
        <f t="shared" si="0"/>
        <v>1 kist van 0 stuks</v>
      </c>
    </row>
    <row r="13" spans="1:6" ht="19.5" customHeight="1" x14ac:dyDescent="0.3">
      <c r="A13" s="116" t="str">
        <f>Voorraad_GANGBAAR!G22</f>
        <v>Aardbei ¦ 'Mariguette' ¦ DOORDRAGER</v>
      </c>
      <c r="B13" s="116" t="str">
        <f>Voorraad_GANGBAAR!Q22</f>
        <v>Fragaria × ananassa 'Mariguette'</v>
      </c>
      <c r="C13" s="117">
        <f>Voorraad_GANGBAAR!H22</f>
        <v>0</v>
      </c>
      <c r="D13" s="117" t="str">
        <f t="shared" si="1"/>
        <v>(0x18)+0</v>
      </c>
      <c r="E13" s="117">
        <f t="shared" si="2"/>
        <v>1</v>
      </c>
      <c r="F13" s="118" t="str">
        <f t="shared" si="0"/>
        <v>1 kist van 0 stuks</v>
      </c>
    </row>
    <row r="14" spans="1:6" ht="19.5" customHeight="1" x14ac:dyDescent="0.3">
      <c r="A14" s="116" t="str">
        <f>Voorraad_GANGBAAR!G23</f>
        <v>Aardbei ¦ 'Pink Marathon' ¦ DOORDRAGER ¦ 'ROZE BLOEM'</v>
      </c>
      <c r="B14" s="116" t="str">
        <f>Voorraad_GANGBAAR!Q23</f>
        <v>Fragaria × ananassa 'Pink Marathon'</v>
      </c>
      <c r="C14" s="117">
        <f>Voorraad_GANGBAAR!H23</f>
        <v>0</v>
      </c>
      <c r="D14" s="117" t="str">
        <f t="shared" si="1"/>
        <v>(0x18)+0</v>
      </c>
      <c r="E14" s="117">
        <f t="shared" si="2"/>
        <v>1</v>
      </c>
      <c r="F14" s="118" t="str">
        <f t="shared" si="0"/>
        <v>1 kist van 0 stuks</v>
      </c>
    </row>
    <row r="15" spans="1:6" ht="19.5" customHeight="1" x14ac:dyDescent="0.3">
      <c r="A15" s="116" t="str">
        <f>Voorraad_GANGBAAR!G24</f>
        <v>Aardbei ¦ 'Sweet Marathon' ¦ DOORDRAGER ¦ 'WITTE BLOEM'</v>
      </c>
      <c r="B15" s="116" t="str">
        <f>Voorraad_GANGBAAR!Q24</f>
        <v>Fragaria × ananassa 'Sweet Marathon'</v>
      </c>
      <c r="C15" s="117">
        <f>Voorraad_GANGBAAR!H24</f>
        <v>0</v>
      </c>
      <c r="D15" s="117" t="str">
        <f t="shared" si="1"/>
        <v>(0x18)+0</v>
      </c>
      <c r="E15" s="117">
        <f t="shared" si="2"/>
        <v>1</v>
      </c>
      <c r="F15" s="118" t="str">
        <f t="shared" si="0"/>
        <v>1 kist van 0 stuks</v>
      </c>
    </row>
    <row r="16" spans="1:6" ht="19.5" customHeight="1" x14ac:dyDescent="0.3">
      <c r="A16" s="116" t="str">
        <f>Voorraad_GANGBAAR!G25</f>
        <v>Aardpeer ¦ 'ROZE'</v>
      </c>
      <c r="B16" s="116" t="str">
        <f>Voorraad_GANGBAAR!Q25</f>
        <v>Helianthus tuberosus 'Pink'</v>
      </c>
      <c r="C16" s="117">
        <f>Voorraad_GANGBAAR!H25</f>
        <v>0</v>
      </c>
      <c r="D16" s="117" t="str">
        <f t="shared" si="1"/>
        <v>(0x18)+0</v>
      </c>
      <c r="E16" s="117">
        <f t="shared" si="2"/>
        <v>1</v>
      </c>
      <c r="F16" s="118" t="str">
        <f t="shared" si="0"/>
        <v>1 kist van 0 stuks</v>
      </c>
    </row>
    <row r="17" spans="1:6" ht="19.5" customHeight="1" x14ac:dyDescent="0.3">
      <c r="A17" s="116" t="str">
        <f>Voorraad_GANGBAAR!G26</f>
        <v>Aardpeer ¦ 'WIT'</v>
      </c>
      <c r="B17" s="116" t="str">
        <f>Voorraad_GANGBAAR!Q26</f>
        <v>Helianthus tuberosus 'White'</v>
      </c>
      <c r="C17" s="117">
        <f>Voorraad_GANGBAAR!H26</f>
        <v>0</v>
      </c>
      <c r="D17" s="117" t="str">
        <f t="shared" si="1"/>
        <v>(0x18)+0</v>
      </c>
      <c r="E17" s="117">
        <f t="shared" si="2"/>
        <v>1</v>
      </c>
      <c r="F17" s="118" t="str">
        <f t="shared" si="0"/>
        <v>1 kist van 0 stuks</v>
      </c>
    </row>
    <row r="18" spans="1:6" ht="19.5" customHeight="1" x14ac:dyDescent="0.3">
      <c r="A18" s="116" t="str">
        <f>Voorraad_GANGBAAR!G27</f>
        <v>Agrimonie  'Gewone'</v>
      </c>
      <c r="B18" s="116" t="str">
        <f>Voorraad_GANGBAAR!Q27</f>
        <v>Agrimonia eupatoria</v>
      </c>
      <c r="C18" s="117">
        <f>Voorraad_GANGBAAR!H27</f>
        <v>0</v>
      </c>
      <c r="D18" s="117" t="str">
        <f t="shared" si="1"/>
        <v>(0x18)+0</v>
      </c>
      <c r="E18" s="117">
        <f t="shared" ref="E18:E81" si="3">IF(C18&lt;=27,
    1,
    IF(MOD(C18,25)=0,
        C18/25,
        TRUNC(C18/24) + IF(MOD(C18,24)&gt;0, 1, 0)
    )
)</f>
        <v>1</v>
      </c>
      <c r="F18" s="118" t="str">
        <f t="shared" ref="F18:F81" si="4">IF(C18&lt;=27,
   "1 kist van " &amp; C18 &amp; " stuks",
   IF(MOD(C18,25)=0,
       C18/25 &amp; " kist" &amp; IF(C18/25&gt;1,"en","") &amp; " van 25 stuks",
       TRUNC(C18/24) &amp; " kisten van 24 stuks" &amp; IF(MOD(C18,24)&gt;0,
           " + 1 kist van " &amp; MOD(C18,24) &amp; " stuks",
           "")
   )
)</f>
        <v>1 kist van 0 stuks</v>
      </c>
    </row>
    <row r="19" spans="1:6" ht="19.5" customHeight="1" x14ac:dyDescent="0.3">
      <c r="A19" s="116" t="str">
        <f>Voorraad_GANGBAAR!G28</f>
        <v>Alsem</v>
      </c>
      <c r="B19" s="116" t="str">
        <f>Voorraad_GANGBAAR!Q28</f>
        <v>Artemisia absinthium</v>
      </c>
      <c r="C19" s="117">
        <f>Voorraad_GANGBAAR!H28</f>
        <v>0</v>
      </c>
      <c r="D19" s="117" t="str">
        <f t="shared" si="1"/>
        <v>(0x18)+0</v>
      </c>
      <c r="E19" s="117">
        <f t="shared" si="3"/>
        <v>1</v>
      </c>
      <c r="F19" s="118" t="str">
        <f t="shared" si="4"/>
        <v>1 kist van 0 stuks</v>
      </c>
    </row>
    <row r="20" spans="1:6" ht="19.5" customHeight="1" x14ac:dyDescent="0.3">
      <c r="A20" s="116" t="str">
        <f>Voorraad_GANGBAAR!G29</f>
        <v>Amarant 'Rood/Paars'</v>
      </c>
      <c r="B20" s="116" t="str">
        <f>Voorraad_GANGBAAR!Q29</f>
        <v>Amaranthus 'Purple/Red'</v>
      </c>
      <c r="C20" s="117">
        <f>Voorraad_GANGBAAR!H29</f>
        <v>0</v>
      </c>
      <c r="D20" s="117" t="str">
        <f t="shared" si="1"/>
        <v>(0x18)+0</v>
      </c>
      <c r="E20" s="117">
        <f t="shared" si="3"/>
        <v>1</v>
      </c>
      <c r="F20" s="118" t="str">
        <f t="shared" si="4"/>
        <v>1 kist van 0 stuks</v>
      </c>
    </row>
    <row r="21" spans="1:6" ht="19.5" customHeight="1" x14ac:dyDescent="0.3">
      <c r="A21" s="116" t="str">
        <f>Voorraad_GANGBAAR!G30</f>
        <v>Amerikaanse look ¦ 'Indianenlook'</v>
      </c>
      <c r="B21" s="116" t="str">
        <f>Voorraad_GANGBAAR!Q30</f>
        <v>Allium cernuum</v>
      </c>
      <c r="C21" s="117">
        <f>Voorraad_GANGBAAR!H30</f>
        <v>0</v>
      </c>
      <c r="D21" s="117" t="str">
        <f t="shared" si="1"/>
        <v>(0x18)+0</v>
      </c>
      <c r="E21" s="117">
        <f t="shared" si="3"/>
        <v>1</v>
      </c>
      <c r="F21" s="118" t="str">
        <f t="shared" si="4"/>
        <v>1 kist van 0 stuks</v>
      </c>
    </row>
    <row r="22" spans="1:6" ht="19.5" customHeight="1" x14ac:dyDescent="0.3">
      <c r="A22" s="116" t="str">
        <f>Voorraad_GANGBAAR!G31</f>
        <v>Amerikaanse look ¦ 'Indianenlook' ¦ 'WIT'</v>
      </c>
      <c r="B22" s="116" t="str">
        <f>Voorraad_GANGBAAR!Q31</f>
        <v>Allium cernuum 'Alba'</v>
      </c>
      <c r="C22" s="117">
        <f>Voorraad_GANGBAAR!H31</f>
        <v>0</v>
      </c>
      <c r="D22" s="117" t="str">
        <f t="shared" si="1"/>
        <v>(0x18)+0</v>
      </c>
      <c r="E22" s="117">
        <f t="shared" si="3"/>
        <v>1</v>
      </c>
      <c r="F22" s="118" t="str">
        <f t="shared" si="4"/>
        <v>1 kist van 0 stuks</v>
      </c>
    </row>
    <row r="23" spans="1:6" ht="19.5" customHeight="1" x14ac:dyDescent="0.3">
      <c r="A23" s="116" t="str">
        <f>Voorraad_GANGBAAR!G32</f>
        <v>Ananaskers ¦ 'Goudbes'</v>
      </c>
      <c r="B23" s="116" t="str">
        <f>Voorraad_GANGBAAR!Q32</f>
        <v>Physalis peruviana</v>
      </c>
      <c r="C23" s="117">
        <f>Voorraad_GANGBAAR!H32</f>
        <v>0</v>
      </c>
      <c r="D23" s="117" t="str">
        <f t="shared" si="1"/>
        <v>(0x18)+0</v>
      </c>
      <c r="E23" s="117">
        <f t="shared" si="3"/>
        <v>1</v>
      </c>
      <c r="F23" s="118" t="str">
        <f t="shared" si="4"/>
        <v>1 kist van 0 stuks</v>
      </c>
    </row>
    <row r="24" spans="1:6" ht="19.5" customHeight="1" x14ac:dyDescent="0.3">
      <c r="A24" s="116" t="str">
        <f>Voorraad_GANGBAAR!G33</f>
        <v>Anjer ¦ 'Arctic Fire'</v>
      </c>
      <c r="B24" s="116" t="str">
        <f>Voorraad_GANGBAAR!Q33</f>
        <v>Dianthus Arctic Fire</v>
      </c>
      <c r="C24" s="117">
        <f>Voorraad_GANGBAAR!H33</f>
        <v>0</v>
      </c>
      <c r="D24" s="117" t="str">
        <f t="shared" si="1"/>
        <v>(0x18)+0</v>
      </c>
      <c r="E24" s="117">
        <f t="shared" si="3"/>
        <v>1</v>
      </c>
      <c r="F24" s="118" t="str">
        <f t="shared" si="4"/>
        <v>1 kist van 0 stuks</v>
      </c>
    </row>
    <row r="25" spans="1:6" ht="19.5" customHeight="1" x14ac:dyDescent="0.3">
      <c r="A25" s="116" t="str">
        <f>Voorraad_GANGBAAR!G34</f>
        <v>Anjer ¦ 'Raspberry Parfait'</v>
      </c>
      <c r="B25" s="116" t="str">
        <f>Voorraad_GANGBAAR!Q34</f>
        <v>Dianthus Chinensis 'Raspberry Parfait' </v>
      </c>
      <c r="C25" s="117">
        <f>Voorraad_GANGBAAR!H34</f>
        <v>0</v>
      </c>
      <c r="D25" s="117" t="str">
        <f t="shared" si="1"/>
        <v>(0x18)+0</v>
      </c>
      <c r="E25" s="117">
        <f t="shared" si="3"/>
        <v>1</v>
      </c>
      <c r="F25" s="118" t="str">
        <f t="shared" si="4"/>
        <v>1 kist van 0 stuks</v>
      </c>
    </row>
    <row r="26" spans="1:6" ht="19.5" customHeight="1" x14ac:dyDescent="0.3">
      <c r="A26" s="116" t="str">
        <f>Voorraad_GANGBAAR!G35</f>
        <v>Anjer ¦ 'Strawberry Parfait'</v>
      </c>
      <c r="B26" s="116" t="str">
        <f>Voorraad_GANGBAAR!Q35</f>
        <v>Dianthus Chinensis 'Strawberry Parfait' </v>
      </c>
      <c r="C26" s="117">
        <f>Voorraad_GANGBAAR!H35</f>
        <v>0</v>
      </c>
      <c r="D26" s="117" t="str">
        <f t="shared" si="1"/>
        <v>(0x18)+0</v>
      </c>
      <c r="E26" s="117">
        <f t="shared" si="3"/>
        <v>1</v>
      </c>
      <c r="F26" s="118" t="str">
        <f t="shared" si="4"/>
        <v>1 kist van 0 stuks</v>
      </c>
    </row>
    <row r="27" spans="1:6" ht="19.5" customHeight="1" x14ac:dyDescent="0.3">
      <c r="A27" s="116" t="str">
        <f>Voorraad_GANGBAAR!G36</f>
        <v>Artisjok</v>
      </c>
      <c r="B27" s="116" t="str">
        <f>Voorraad_GANGBAAR!Q36</f>
        <v>Cynara scolymus</v>
      </c>
      <c r="C27" s="117">
        <f>Voorraad_GANGBAAR!H36</f>
        <v>0</v>
      </c>
      <c r="D27" s="117" t="str">
        <f t="shared" si="1"/>
        <v>(0x18)+0</v>
      </c>
      <c r="E27" s="117">
        <f t="shared" si="3"/>
        <v>1</v>
      </c>
      <c r="F27" s="118" t="str">
        <f t="shared" si="4"/>
        <v>1 kist van 0 stuks</v>
      </c>
    </row>
    <row r="28" spans="1:6" ht="19.5" customHeight="1" x14ac:dyDescent="0.3">
      <c r="A28" s="116" t="str">
        <f>Voorraad_GANGBAAR!G37</f>
        <v>Asperge</v>
      </c>
      <c r="B28" s="116" t="str">
        <f>Voorraad_GANGBAAR!Q37</f>
        <v>Asparagus officinalis</v>
      </c>
      <c r="C28" s="117">
        <f>Voorraad_GANGBAAR!H37</f>
        <v>0</v>
      </c>
      <c r="D28" s="117" t="str">
        <f t="shared" si="1"/>
        <v>(0x18)+0</v>
      </c>
      <c r="E28" s="117">
        <f t="shared" si="3"/>
        <v>1</v>
      </c>
      <c r="F28" s="118" t="str">
        <f t="shared" si="4"/>
        <v>1 kist van 0 stuks</v>
      </c>
    </row>
    <row r="29" spans="1:6" ht="19.5" customHeight="1" x14ac:dyDescent="0.3">
      <c r="A29" s="116" t="str">
        <f>Voorraad_GANGBAAR!G38</f>
        <v>Asperge ¦ 'Wilde'</v>
      </c>
      <c r="B29" s="116" t="str">
        <f>Voorraad_GANGBAAR!Q38</f>
        <v>Asparagus acutifolius</v>
      </c>
      <c r="C29" s="117">
        <f>Voorraad_GANGBAAR!H38</f>
        <v>0</v>
      </c>
      <c r="D29" s="117" t="str">
        <f t="shared" si="1"/>
        <v>(0x18)+0</v>
      </c>
      <c r="E29" s="117">
        <f t="shared" si="3"/>
        <v>1</v>
      </c>
      <c r="F29" s="118" t="str">
        <f t="shared" si="4"/>
        <v>1 kist van 0 stuks</v>
      </c>
    </row>
    <row r="30" spans="1:6" ht="19.5" customHeight="1" x14ac:dyDescent="0.3">
      <c r="A30" s="116" t="str">
        <f>Voorraad_GANGBAAR!G39</f>
        <v>Balsemwormkruid</v>
      </c>
      <c r="B30" s="116" t="str">
        <f>Voorraad_GANGBAAR!Q39</f>
        <v>Tanacetum balsamita</v>
      </c>
      <c r="C30" s="117">
        <f>Voorraad_GANGBAAR!H39</f>
        <v>0</v>
      </c>
      <c r="D30" s="117" t="str">
        <f t="shared" si="1"/>
        <v>(0x18)+0</v>
      </c>
      <c r="E30" s="117">
        <f t="shared" si="3"/>
        <v>1</v>
      </c>
      <c r="F30" s="118" t="str">
        <f t="shared" si="4"/>
        <v>1 kist van 0 stuks</v>
      </c>
    </row>
    <row r="31" spans="1:6" ht="19.5" customHeight="1" x14ac:dyDescent="0.3">
      <c r="A31" s="116" t="str">
        <f>Voorraad_GANGBAAR!G40</f>
        <v>Basilicum ¦ 'Citroen'</v>
      </c>
      <c r="B31" s="116" t="str">
        <f>Voorraad_GANGBAAR!Q40</f>
        <v>Ocimum basilicum 'Citriodorum'</v>
      </c>
      <c r="C31" s="117">
        <f>Voorraad_GANGBAAR!H40</f>
        <v>0</v>
      </c>
      <c r="D31" s="117" t="str">
        <f t="shared" si="1"/>
        <v>(0x18)+0</v>
      </c>
      <c r="E31" s="117">
        <f t="shared" si="3"/>
        <v>1</v>
      </c>
      <c r="F31" s="118" t="str">
        <f t="shared" si="4"/>
        <v>1 kist van 0 stuks</v>
      </c>
    </row>
    <row r="32" spans="1:6" ht="19.5" customHeight="1" x14ac:dyDescent="0.3">
      <c r="A32" s="116" t="str">
        <f>Voorraad_GANGBAAR!G41</f>
        <v>Basilicum ¦ 'Fijnbladig' ¦ 'Pistou' ¦ 'GROEN'</v>
      </c>
      <c r="B32" s="116" t="str">
        <f>Voorraad_GANGBAAR!Q41</f>
        <v>Ocimum basilicum 'Pistou' 'Green'</v>
      </c>
      <c r="C32" s="117">
        <f>Voorraad_GANGBAAR!H41</f>
        <v>0</v>
      </c>
      <c r="D32" s="117" t="str">
        <f t="shared" si="1"/>
        <v>(0x18)+0</v>
      </c>
      <c r="E32" s="117">
        <f t="shared" si="3"/>
        <v>1</v>
      </c>
      <c r="F32" s="118" t="str">
        <f t="shared" si="4"/>
        <v>1 kist van 0 stuks</v>
      </c>
    </row>
    <row r="33" spans="1:6" ht="19.5" customHeight="1" x14ac:dyDescent="0.3">
      <c r="A33" s="116" t="str">
        <f>Voorraad_GANGBAAR!G42</f>
        <v>Basilicum ¦ 'Fijnbladig' ¦ 'Pistou' ¦ 'ROOD'</v>
      </c>
      <c r="B33" s="116" t="str">
        <f>Voorraad_GANGBAAR!Q42</f>
        <v>Ocimum basilicum 'Pistou' 'Red'</v>
      </c>
      <c r="C33" s="117">
        <f>Voorraad_GANGBAAR!H42</f>
        <v>0</v>
      </c>
      <c r="D33" s="117" t="str">
        <f t="shared" si="1"/>
        <v>(0x18)+0</v>
      </c>
      <c r="E33" s="117">
        <f t="shared" si="3"/>
        <v>1</v>
      </c>
      <c r="F33" s="118" t="str">
        <f t="shared" si="4"/>
        <v>1 kist van 0 stuks</v>
      </c>
    </row>
    <row r="34" spans="1:6" ht="19.5" customHeight="1" x14ac:dyDescent="0.3">
      <c r="A34" s="116" t="str">
        <f>Voorraad_GANGBAAR!G43</f>
        <v xml:space="preserve">Basilicum ¦ 'GROEN' ¦ 'Genovese' </v>
      </c>
      <c r="B34" s="116" t="str">
        <f>Voorraad_GANGBAAR!Q43</f>
        <v>Ocimum basilicum 'Sweet'</v>
      </c>
      <c r="C34" s="117">
        <f>Voorraad_GANGBAAR!H43</f>
        <v>0</v>
      </c>
      <c r="D34" s="117" t="str">
        <f t="shared" si="1"/>
        <v>(0x18)+0</v>
      </c>
      <c r="E34" s="117">
        <f t="shared" si="3"/>
        <v>1</v>
      </c>
      <c r="F34" s="118" t="str">
        <f t="shared" si="4"/>
        <v>1 kist van 0 stuks</v>
      </c>
    </row>
    <row r="35" spans="1:6" ht="19.5" customHeight="1" x14ac:dyDescent="0.3">
      <c r="A35" s="116" t="str">
        <f>Voorraad_GANGBAAR!G44</f>
        <v>Basilicum ¦ 'Magic Mountain'® ¦ 'African Blue'</v>
      </c>
      <c r="B35" s="116" t="str">
        <f>Voorraad_GANGBAAR!Q44</f>
        <v>Ocimum basilicum 'Magic Mountain'</v>
      </c>
      <c r="C35" s="117">
        <f>Voorraad_GANGBAAR!H44</f>
        <v>0</v>
      </c>
      <c r="D35" s="117" t="str">
        <f t="shared" si="1"/>
        <v>(0x18)+0</v>
      </c>
      <c r="E35" s="117">
        <f t="shared" si="3"/>
        <v>1</v>
      </c>
      <c r="F35" s="118" t="str">
        <f t="shared" si="4"/>
        <v>1 kist van 0 stuks</v>
      </c>
    </row>
    <row r="36" spans="1:6" ht="19.5" customHeight="1" x14ac:dyDescent="0.3">
      <c r="A36" s="116" t="str">
        <f>Voorraad_GANGBAAR!G45</f>
        <v>Basilicum ¦ 'Magic White'®</v>
      </c>
      <c r="B36" s="116" t="str">
        <f>Voorraad_GANGBAAR!Q45</f>
        <v>Ocimum basilicum 'Magic White'</v>
      </c>
      <c r="C36" s="117">
        <f>Voorraad_GANGBAAR!H45</f>
        <v>0</v>
      </c>
      <c r="D36" s="117" t="str">
        <f t="shared" si="1"/>
        <v>(0x18)+0</v>
      </c>
      <c r="E36" s="117">
        <f t="shared" si="3"/>
        <v>1</v>
      </c>
      <c r="F36" s="118" t="str">
        <f t="shared" si="4"/>
        <v>1 kist van 0 stuks</v>
      </c>
    </row>
    <row r="37" spans="1:6" ht="19.5" customHeight="1" x14ac:dyDescent="0.3">
      <c r="A37" s="116" t="str">
        <f>Voorraad_GANGBAAR!G46</f>
        <v>Basilicum ¦ 'Pesto Perpetuo'®</v>
      </c>
      <c r="B37" s="116" t="str">
        <f>Voorraad_GANGBAAR!Q46</f>
        <v>Ocimum basilicum 'Pesto Perpetuo'</v>
      </c>
      <c r="C37" s="117">
        <f>Voorraad_GANGBAAR!H46</f>
        <v>0</v>
      </c>
      <c r="D37" s="117" t="str">
        <f t="shared" si="1"/>
        <v>(0x18)+0</v>
      </c>
      <c r="E37" s="117">
        <f t="shared" si="3"/>
        <v>1</v>
      </c>
      <c r="F37" s="118" t="str">
        <f t="shared" si="4"/>
        <v>1 kist van 0 stuks</v>
      </c>
    </row>
    <row r="38" spans="1:6" ht="19.5" customHeight="1" x14ac:dyDescent="0.3">
      <c r="A38" s="116" t="str">
        <f>Voorraad_GANGBAAR!G47</f>
        <v>Basilicum ¦ 'ROOD'</v>
      </c>
      <c r="B38" s="116" t="str">
        <f>Voorraad_GANGBAAR!Q47</f>
        <v>Ocimum basilicum 'Purpurascens' Chianti</v>
      </c>
      <c r="C38" s="117">
        <f>Voorraad_GANGBAAR!H47</f>
        <v>0</v>
      </c>
      <c r="D38" s="117" t="str">
        <f t="shared" si="1"/>
        <v>(0x18)+0</v>
      </c>
      <c r="E38" s="117">
        <f t="shared" si="3"/>
        <v>1</v>
      </c>
      <c r="F38" s="118" t="str">
        <f t="shared" si="4"/>
        <v>1 kist van 0 stuks</v>
      </c>
    </row>
    <row r="39" spans="1:6" ht="19.5" customHeight="1" x14ac:dyDescent="0.3">
      <c r="A39" s="116" t="str">
        <f>Voorraad_GANGBAAR!G48</f>
        <v>Basilicum ¦ 'Thaise' ¦ 'Siam Queen'</v>
      </c>
      <c r="B39" s="116" t="str">
        <f>Voorraad_GANGBAAR!Q48</f>
        <v>Ocimum basilicum 'Siam Queen'</v>
      </c>
      <c r="C39" s="117">
        <f>Voorraad_GANGBAAR!H48</f>
        <v>0</v>
      </c>
      <c r="D39" s="117" t="str">
        <f t="shared" si="1"/>
        <v>(0x18)+0</v>
      </c>
      <c r="E39" s="117">
        <f t="shared" si="3"/>
        <v>1</v>
      </c>
      <c r="F39" s="118" t="str">
        <f t="shared" si="4"/>
        <v>1 kist van 0 stuks</v>
      </c>
    </row>
    <row r="40" spans="1:6" ht="19.5" customHeight="1" x14ac:dyDescent="0.3">
      <c r="A40" s="116" t="str">
        <f>Voorraad_GANGBAAR!G49</f>
        <v>Bergamot</v>
      </c>
      <c r="B40" s="116" t="str">
        <f>Voorraad_GANGBAAR!Q49</f>
        <v>Monarda didyma</v>
      </c>
      <c r="C40" s="117">
        <f>Voorraad_GANGBAAR!H49</f>
        <v>0</v>
      </c>
      <c r="D40" s="117" t="str">
        <f t="shared" si="1"/>
        <v>(0x18)+0</v>
      </c>
      <c r="E40" s="117">
        <f t="shared" si="3"/>
        <v>1</v>
      </c>
      <c r="F40" s="118" t="str">
        <f t="shared" si="4"/>
        <v>1 kist van 0 stuks</v>
      </c>
    </row>
    <row r="41" spans="1:6" ht="19.5" customHeight="1" x14ac:dyDescent="0.3">
      <c r="A41" s="116" t="str">
        <f>Voorraad_GANGBAAR!G50</f>
        <v>Berglook</v>
      </c>
      <c r="B41" s="116" t="str">
        <f>Voorraad_GANGBAAR!Q50</f>
        <v>Allium carinatum ssp. pulchellum</v>
      </c>
      <c r="C41" s="117">
        <f>Voorraad_GANGBAAR!H50</f>
        <v>0</v>
      </c>
      <c r="D41" s="117" t="str">
        <f t="shared" si="1"/>
        <v>(0x18)+0</v>
      </c>
      <c r="E41" s="117">
        <f t="shared" si="3"/>
        <v>1</v>
      </c>
      <c r="F41" s="118" t="str">
        <f t="shared" si="4"/>
        <v>1 kist van 0 stuks</v>
      </c>
    </row>
    <row r="42" spans="1:6" ht="19.5" customHeight="1" x14ac:dyDescent="0.3">
      <c r="A42" s="116" t="str">
        <f>Voorraad_GANGBAAR!G51</f>
        <v>Berglook ¦ 'WIT'</v>
      </c>
      <c r="B42" s="116" t="str">
        <f>Voorraad_GANGBAAR!Q51</f>
        <v>Allium carinatum ssp. pulchellum ‘Album’</v>
      </c>
      <c r="C42" s="117">
        <f>Voorraad_GANGBAAR!H51</f>
        <v>0</v>
      </c>
      <c r="D42" s="117" t="str">
        <f t="shared" si="1"/>
        <v>(0x18)+0</v>
      </c>
      <c r="E42" s="117">
        <f t="shared" si="3"/>
        <v>1</v>
      </c>
      <c r="F42" s="118" t="str">
        <f t="shared" si="4"/>
        <v>1 kist van 0 stuks</v>
      </c>
    </row>
    <row r="43" spans="1:6" ht="19.5" customHeight="1" x14ac:dyDescent="0.3">
      <c r="A43" s="116" t="str">
        <f>Voorraad_GANGBAAR!G52</f>
        <v>Bieslook ¦ 'Chinese Bieslook' ¦ 'Snijknoflook'</v>
      </c>
      <c r="B43" s="116" t="str">
        <f>Voorraad_GANGBAAR!Q52</f>
        <v>Allium tuberosum</v>
      </c>
      <c r="C43" s="117">
        <f>Voorraad_GANGBAAR!H52</f>
        <v>0</v>
      </c>
      <c r="D43" s="117" t="str">
        <f t="shared" si="1"/>
        <v>(0x18)+0</v>
      </c>
      <c r="E43" s="117">
        <f t="shared" si="3"/>
        <v>1</v>
      </c>
      <c r="F43" s="118" t="str">
        <f t="shared" si="4"/>
        <v>1 kist van 0 stuks</v>
      </c>
    </row>
    <row r="44" spans="1:6" ht="19.5" customHeight="1" x14ac:dyDescent="0.3">
      <c r="A44" s="116" t="str">
        <f>Voorraad_GANGBAAR!G53</f>
        <v>Bieslook ¦ 'Gewone Bieslook' ¦ 'Fijne bieslook'</v>
      </c>
      <c r="B44" s="116" t="str">
        <f>Voorraad_GANGBAAR!Q53</f>
        <v>Allium schoenoprasum</v>
      </c>
      <c r="C44" s="117">
        <f>Voorraad_GANGBAAR!H53</f>
        <v>0</v>
      </c>
      <c r="D44" s="117" t="str">
        <f t="shared" si="1"/>
        <v>(0x18)+0</v>
      </c>
      <c r="E44" s="117">
        <f t="shared" si="3"/>
        <v>1</v>
      </c>
      <c r="F44" s="118" t="str">
        <f t="shared" si="4"/>
        <v>1 kist van 0 stuks</v>
      </c>
    </row>
    <row r="45" spans="1:6" ht="19.5" customHeight="1" x14ac:dyDescent="0.3">
      <c r="A45" s="116" t="str">
        <f>Voorraad_GANGBAAR!G54</f>
        <v>Bieslook ¦ 'Grove Bieslook' ¦ 'Welsh ui'</v>
      </c>
      <c r="B45" s="116" t="str">
        <f>Voorraad_GANGBAAR!Q54</f>
        <v>Allium fistulosum</v>
      </c>
      <c r="C45" s="117">
        <f>Voorraad_GANGBAAR!H55</f>
        <v>0</v>
      </c>
      <c r="D45" s="117" t="str">
        <f t="shared" si="1"/>
        <v>(0x18)+0</v>
      </c>
      <c r="E45" s="117">
        <f t="shared" si="3"/>
        <v>1</v>
      </c>
      <c r="F45" s="118" t="str">
        <f t="shared" si="4"/>
        <v>1 kist van 0 stuks</v>
      </c>
    </row>
    <row r="46" spans="1:6" ht="19.5" customHeight="1" x14ac:dyDescent="0.3">
      <c r="A46" s="116" t="str">
        <f>Voorraad_GANGBAAR!G55</f>
        <v>Bijvoet</v>
      </c>
      <c r="B46" s="116" t="str">
        <f>Voorraad_GANGBAAR!Q55</f>
        <v>Artemisia vulgaris</v>
      </c>
      <c r="C46" s="117" t="e">
        <f>Voorraad_GANGBAAR!#REF!</f>
        <v>#REF!</v>
      </c>
      <c r="D46" s="117" t="e">
        <f t="shared" si="1"/>
        <v>#REF!</v>
      </c>
      <c r="E46" s="117" t="e">
        <f t="shared" si="3"/>
        <v>#REF!</v>
      </c>
      <c r="F46" s="118" t="e">
        <f t="shared" si="4"/>
        <v>#REF!</v>
      </c>
    </row>
    <row r="47" spans="1:6" ht="19.5" customHeight="1" x14ac:dyDescent="0.3">
      <c r="A47" s="116" t="str">
        <f>Voorraad_GANGBAAR!G56</f>
        <v>Boerenwormkruid</v>
      </c>
      <c r="B47" s="116" t="str">
        <f>Voorraad_GANGBAAR!Q56</f>
        <v>Tanacetum vulgare</v>
      </c>
      <c r="C47" s="117">
        <f>Voorraad_GANGBAAR!H56</f>
        <v>0</v>
      </c>
      <c r="D47" s="117" t="str">
        <f t="shared" si="1"/>
        <v>(0x18)+0</v>
      </c>
      <c r="E47" s="117">
        <f t="shared" si="3"/>
        <v>1</v>
      </c>
      <c r="F47" s="118" t="str">
        <f t="shared" si="4"/>
        <v>1 kist van 0 stuks</v>
      </c>
    </row>
    <row r="48" spans="1:6" ht="19.5" customHeight="1" x14ac:dyDescent="0.3">
      <c r="A48" s="116" t="str">
        <f>Voorraad_GANGBAAR!G57</f>
        <v>Boerenwormkruid ¦ 'Gekroesd'</v>
      </c>
      <c r="B48" s="116" t="str">
        <f>Voorraad_GANGBAAR!Q57</f>
        <v>Tanacetum vulgare var. Crispum</v>
      </c>
      <c r="C48" s="117">
        <f>Voorraad_GANGBAAR!H57</f>
        <v>0</v>
      </c>
      <c r="D48" s="117" t="str">
        <f t="shared" si="1"/>
        <v>(0x18)+0</v>
      </c>
      <c r="E48" s="117">
        <f t="shared" si="3"/>
        <v>1</v>
      </c>
      <c r="F48" s="118" t="str">
        <f t="shared" si="4"/>
        <v>1 kist van 0 stuks</v>
      </c>
    </row>
    <row r="49" spans="1:6" ht="19.5" customHeight="1" x14ac:dyDescent="0.3">
      <c r="A49" s="116" t="str">
        <f>Voorraad_GANGBAAR!G58</f>
        <v>Bonekruid 'Winterbonekruid'</v>
      </c>
      <c r="B49" s="116" t="str">
        <f>Voorraad_GANGBAAR!Q58</f>
        <v>Satureja montana</v>
      </c>
      <c r="C49" s="117">
        <f>Voorraad_GANGBAAR!H58</f>
        <v>0</v>
      </c>
      <c r="D49" s="117" t="str">
        <f t="shared" si="1"/>
        <v>(0x18)+0</v>
      </c>
      <c r="E49" s="117">
        <f t="shared" si="3"/>
        <v>1</v>
      </c>
      <c r="F49" s="118" t="str">
        <f t="shared" si="4"/>
        <v>1 kist van 0 stuks</v>
      </c>
    </row>
    <row r="50" spans="1:6" ht="19.5" customHeight="1" x14ac:dyDescent="0.3">
      <c r="A50" s="116" t="str">
        <f>Voorraad_GANGBAAR!G59</f>
        <v>Borage ¦ Komkommerkruid ¦ 'BLAUW'</v>
      </c>
      <c r="B50" s="116" t="str">
        <f>Voorraad_GANGBAAR!Q59</f>
        <v>Borago officinalis</v>
      </c>
      <c r="C50" s="117">
        <f>Voorraad_GANGBAAR!H59</f>
        <v>0</v>
      </c>
      <c r="D50" s="117" t="str">
        <f t="shared" si="1"/>
        <v>(0x18)+0</v>
      </c>
      <c r="E50" s="117">
        <f t="shared" si="3"/>
        <v>1</v>
      </c>
      <c r="F50" s="118" t="str">
        <f t="shared" si="4"/>
        <v>1 kist van 0 stuks</v>
      </c>
    </row>
    <row r="51" spans="1:6" ht="19.5" customHeight="1" x14ac:dyDescent="0.3">
      <c r="A51" s="116" t="str">
        <f>Voorraad_GANGBAAR!G60</f>
        <v>Borage ¦ Komkommerkruid ¦ 'WIT'</v>
      </c>
      <c r="B51" s="116" t="str">
        <f>Voorraad_GANGBAAR!Q60</f>
        <v>Borago officinalis 'Alba'</v>
      </c>
      <c r="C51" s="117">
        <f>Voorraad_GANGBAAR!H60</f>
        <v>0</v>
      </c>
      <c r="D51" s="117" t="str">
        <f t="shared" si="1"/>
        <v>(0x18)+0</v>
      </c>
      <c r="E51" s="117">
        <f t="shared" si="3"/>
        <v>1</v>
      </c>
      <c r="F51" s="118" t="str">
        <f t="shared" si="4"/>
        <v>1 kist van 0 stuks</v>
      </c>
    </row>
    <row r="52" spans="1:6" ht="19.5" customHeight="1" x14ac:dyDescent="0.3">
      <c r="A52" s="116" t="str">
        <f>Voorraad_GANGBAAR!G61</f>
        <v>Boslook</v>
      </c>
      <c r="B52" s="116" t="str">
        <f>Voorraad_GANGBAAR!Q61</f>
        <v>Allium paradoxum</v>
      </c>
      <c r="C52" s="117">
        <f>Voorraad_GANGBAAR!H61</f>
        <v>0</v>
      </c>
      <c r="D52" s="117" t="str">
        <f t="shared" si="1"/>
        <v>(0x18)+0</v>
      </c>
      <c r="E52" s="117">
        <f t="shared" si="3"/>
        <v>1</v>
      </c>
      <c r="F52" s="118" t="str">
        <f t="shared" si="4"/>
        <v>1 kist van 0 stuks</v>
      </c>
    </row>
    <row r="53" spans="1:6" ht="19.5" customHeight="1" x14ac:dyDescent="0.3">
      <c r="A53" s="116" t="str">
        <f>Voorraad_GANGBAAR!G62</f>
        <v>Brahmi</v>
      </c>
      <c r="B53" s="116" t="str">
        <f>Voorraad_GANGBAAR!Q62</f>
        <v>Bacopa monnieri</v>
      </c>
      <c r="C53" s="117">
        <f>Voorraad_GANGBAAR!H62</f>
        <v>0</v>
      </c>
      <c r="D53" s="117" t="str">
        <f t="shared" si="1"/>
        <v>(0x18)+0</v>
      </c>
      <c r="E53" s="117">
        <f t="shared" si="3"/>
        <v>1</v>
      </c>
      <c r="F53" s="118" t="str">
        <f t="shared" si="4"/>
        <v>1 kist van 0 stuks</v>
      </c>
    </row>
    <row r="54" spans="1:6" ht="19.5" customHeight="1" x14ac:dyDescent="0.3">
      <c r="A54" s="116" t="str">
        <f>Voorraad_GANGBAAR!G63</f>
        <v>Brave hendrik</v>
      </c>
      <c r="B54" s="116" t="str">
        <f>Voorraad_GANGBAAR!Q63</f>
        <v>Chenopodium bonus-henricus</v>
      </c>
      <c r="C54" s="117">
        <f>Voorraad_GANGBAAR!H63</f>
        <v>0</v>
      </c>
      <c r="D54" s="117" t="str">
        <f t="shared" si="1"/>
        <v>(0x18)+0</v>
      </c>
      <c r="E54" s="117">
        <f t="shared" si="3"/>
        <v>1</v>
      </c>
      <c r="F54" s="118" t="str">
        <f t="shared" si="4"/>
        <v>1 kist van 0 stuks</v>
      </c>
    </row>
    <row r="55" spans="1:6" ht="19.5" customHeight="1" x14ac:dyDescent="0.3">
      <c r="A55" s="116" t="str">
        <f>Voorraad_GANGBAAR!G64</f>
        <v>Champagneblad 'ABC-kruid'</v>
      </c>
      <c r="B55" s="116" t="str">
        <f>Voorraad_GANGBAAR!Q64</f>
        <v>Spilanthes oleracea / Acmella oleracea</v>
      </c>
      <c r="C55" s="117">
        <f>Voorraad_GANGBAAR!H64</f>
        <v>0</v>
      </c>
      <c r="D55" s="117" t="str">
        <f t="shared" si="1"/>
        <v>(0x18)+0</v>
      </c>
      <c r="E55" s="117">
        <f t="shared" si="3"/>
        <v>1</v>
      </c>
      <c r="F55" s="118" t="str">
        <f t="shared" si="4"/>
        <v>1 kist van 0 stuks</v>
      </c>
    </row>
    <row r="56" spans="1:6" ht="19.5" customHeight="1" x14ac:dyDescent="0.3">
      <c r="A56" s="116" t="str">
        <f>Voorraad_GANGBAAR!G65</f>
        <v>Champignonblad 'Paddestoelplant'</v>
      </c>
      <c r="B56" s="116" t="str">
        <f>Voorraad_GANGBAAR!Q65</f>
        <v>Rungia klossii</v>
      </c>
      <c r="C56" s="117">
        <f>Voorraad_GANGBAAR!H65</f>
        <v>0</v>
      </c>
      <c r="D56" s="117" t="str">
        <f t="shared" si="1"/>
        <v>(0x18)+0</v>
      </c>
      <c r="E56" s="117">
        <f t="shared" si="3"/>
        <v>1</v>
      </c>
      <c r="F56" s="118" t="str">
        <f t="shared" si="4"/>
        <v>1 kist van 0 stuks</v>
      </c>
    </row>
    <row r="57" spans="1:6" ht="19.5" customHeight="1" x14ac:dyDescent="0.3">
      <c r="A57" s="116" t="str">
        <f>Voorraad_GANGBAAR!G66</f>
        <v>Chocolade cosmos</v>
      </c>
      <c r="B57" s="116" t="str">
        <f>Voorraad_GANGBAAR!Q66</f>
        <v>Cosmos atrosanguineus</v>
      </c>
      <c r="C57" s="117">
        <f>Voorraad_GANGBAAR!H66</f>
        <v>0</v>
      </c>
      <c r="D57" s="117" t="str">
        <f t="shared" si="1"/>
        <v>(0x18)+0</v>
      </c>
      <c r="E57" s="117">
        <f t="shared" si="3"/>
        <v>1</v>
      </c>
      <c r="F57" s="118" t="str">
        <f t="shared" si="4"/>
        <v>1 kist van 0 stuks</v>
      </c>
    </row>
    <row r="58" spans="1:6" ht="19.5" customHeight="1" x14ac:dyDescent="0.3">
      <c r="A58" s="116" t="str">
        <f>Voorraad_GANGBAAR!G67</f>
        <v xml:space="preserve">Cichorei 'Wilde' </v>
      </c>
      <c r="B58" s="116" t="str">
        <f>Voorraad_GANGBAAR!Q67</f>
        <v>Cichorium intybus</v>
      </c>
      <c r="C58" s="117">
        <f>Voorraad_GANGBAAR!H67</f>
        <v>0</v>
      </c>
      <c r="D58" s="117" t="str">
        <f t="shared" si="1"/>
        <v>(0x18)+0</v>
      </c>
      <c r="E58" s="117">
        <f t="shared" si="3"/>
        <v>1</v>
      </c>
      <c r="F58" s="118" t="str">
        <f t="shared" si="4"/>
        <v>1 kist van 0 stuks</v>
      </c>
    </row>
    <row r="59" spans="1:6" ht="19.5" customHeight="1" x14ac:dyDescent="0.3">
      <c r="A59" s="116" t="str">
        <f>Voorraad_GANGBAAR!G68</f>
        <v>Citroengras [STEK]</v>
      </c>
      <c r="B59" s="116" t="str">
        <f>Voorraad_GANGBAAR!Q68</f>
        <v>Cymbopogon citratus</v>
      </c>
      <c r="C59" s="117">
        <f>Voorraad_GANGBAAR!H68</f>
        <v>0</v>
      </c>
      <c r="D59" s="117" t="str">
        <f t="shared" si="1"/>
        <v>(0x18)+0</v>
      </c>
      <c r="E59" s="117">
        <f t="shared" si="3"/>
        <v>1</v>
      </c>
      <c r="F59" s="118" t="str">
        <f t="shared" si="4"/>
        <v>1 kist van 0 stuks</v>
      </c>
    </row>
    <row r="60" spans="1:6" ht="19.5" customHeight="1" x14ac:dyDescent="0.3">
      <c r="A60" s="116" t="str">
        <f>Voorraad_GANGBAAR!G69</f>
        <v>Citroenkruid</v>
      </c>
      <c r="B60" s="116" t="str">
        <f>Voorraad_GANGBAAR!Q69</f>
        <v>Artemisia abrotanum</v>
      </c>
      <c r="C60" s="117">
        <f>Voorraad_GANGBAAR!H69</f>
        <v>0</v>
      </c>
      <c r="D60" s="117" t="str">
        <f t="shared" si="1"/>
        <v>(0x18)+0</v>
      </c>
      <c r="E60" s="117">
        <f t="shared" si="3"/>
        <v>1</v>
      </c>
      <c r="F60" s="118" t="str">
        <f t="shared" si="4"/>
        <v>1 kist van 0 stuks</v>
      </c>
    </row>
    <row r="61" spans="1:6" ht="19.5" customHeight="1" x14ac:dyDescent="0.3">
      <c r="A61" s="116" t="str">
        <f>Voorraad_GANGBAAR!G70</f>
        <v>Citroenkruid ¦ 'Cola'</v>
      </c>
      <c r="B61" s="116" t="str">
        <f>Voorraad_GANGBAAR!Q70</f>
        <v>Artemisia abrotanum 'Cola'</v>
      </c>
      <c r="C61" s="117">
        <f>Voorraad_GANGBAAR!H70</f>
        <v>0</v>
      </c>
      <c r="D61" s="117" t="str">
        <f t="shared" si="1"/>
        <v>(0x18)+0</v>
      </c>
      <c r="E61" s="117">
        <f t="shared" si="3"/>
        <v>1</v>
      </c>
      <c r="F61" s="118" t="str">
        <f t="shared" si="4"/>
        <v>1 kist van 0 stuks</v>
      </c>
    </row>
    <row r="62" spans="1:6" ht="19.5" customHeight="1" x14ac:dyDescent="0.3">
      <c r="A62" s="116" t="str">
        <f>Voorraad_GANGBAAR!G71</f>
        <v>Citroenmelisse</v>
      </c>
      <c r="B62" s="116" t="str">
        <f>Voorraad_GANGBAAR!Q71</f>
        <v>Melissa officinalis</v>
      </c>
      <c r="C62" s="117">
        <f>Voorraad_GANGBAAR!H71</f>
        <v>0</v>
      </c>
      <c r="D62" s="117" t="str">
        <f t="shared" si="1"/>
        <v>(0x18)+0</v>
      </c>
      <c r="E62" s="117">
        <f t="shared" si="3"/>
        <v>1</v>
      </c>
      <c r="F62" s="118" t="str">
        <f t="shared" si="4"/>
        <v>1 kist van 0 stuks</v>
      </c>
    </row>
    <row r="63" spans="1:6" ht="19.5" customHeight="1" x14ac:dyDescent="0.3">
      <c r="A63" s="116" t="str">
        <f>Voorraad_GANGBAAR!G72</f>
        <v>Citroenmelisse ¦ 'Griekse' ¦ 'Sinaasappel'</v>
      </c>
      <c r="B63" s="116" t="str">
        <f>Voorraad_GANGBAAR!Q72</f>
        <v>Melissa officinalis ssp. Altissima</v>
      </c>
      <c r="C63" s="117">
        <f>Voorraad_GANGBAAR!H72</f>
        <v>0</v>
      </c>
      <c r="D63" s="117" t="str">
        <f t="shared" si="1"/>
        <v>(0x18)+0</v>
      </c>
      <c r="E63" s="117">
        <f t="shared" si="3"/>
        <v>1</v>
      </c>
      <c r="F63" s="118" t="str">
        <f t="shared" si="4"/>
        <v>1 kist van 0 stuks</v>
      </c>
    </row>
    <row r="64" spans="1:6" ht="19.5" customHeight="1" x14ac:dyDescent="0.3">
      <c r="A64" s="116" t="str">
        <f>Voorraad_GANGBAAR!G73</f>
        <v>Citroenverbena</v>
      </c>
      <c r="B64" s="116" t="str">
        <f>Voorraad_GANGBAAR!Q73</f>
        <v>Aloysia triphylla / lippia citriodora</v>
      </c>
      <c r="C64" s="117">
        <f>Voorraad_GANGBAAR!H73</f>
        <v>0</v>
      </c>
      <c r="D64" s="117" t="str">
        <f t="shared" si="1"/>
        <v>(0x18)+0</v>
      </c>
      <c r="E64" s="117">
        <f t="shared" si="3"/>
        <v>1</v>
      </c>
      <c r="F64" s="118" t="str">
        <f t="shared" si="4"/>
        <v>1 kist van 0 stuks</v>
      </c>
    </row>
    <row r="65" spans="1:6" ht="19.5" customHeight="1" x14ac:dyDescent="0.3">
      <c r="A65" s="116" t="str">
        <f>Voorraad_GANGBAAR!G74</f>
        <v>Citroenverbena ¦ [P14]</v>
      </c>
      <c r="B65" s="116" t="str">
        <f>Voorraad_GANGBAAR!Q74</f>
        <v>Aloysia triphylla / lippia citriodora</v>
      </c>
      <c r="C65" s="117">
        <f>Voorraad_GANGBAAR!H74</f>
        <v>0</v>
      </c>
      <c r="D65" s="117" t="str">
        <f t="shared" si="1"/>
        <v>(0x18)+0</v>
      </c>
      <c r="E65" s="117">
        <f t="shared" si="3"/>
        <v>1</v>
      </c>
      <c r="F65" s="118" t="str">
        <f t="shared" si="4"/>
        <v>1 kist van 0 stuks</v>
      </c>
    </row>
    <row r="66" spans="1:6" ht="19.5" customHeight="1" x14ac:dyDescent="0.3">
      <c r="A66" s="116" t="str">
        <f>Voorraad_GANGBAAR!G75</f>
        <v>Citroenverbena ¦ 'Golden Wind'</v>
      </c>
      <c r="B66" s="116" t="str">
        <f>Voorraad_GANGBAAR!Q75</f>
        <v>Aloysia triphylla / lippia citriodora 'Golden Wind'</v>
      </c>
      <c r="C66" s="117">
        <f>Voorraad_GANGBAAR!H75</f>
        <v>0</v>
      </c>
      <c r="D66" s="117" t="str">
        <f t="shared" si="1"/>
        <v>(0x18)+0</v>
      </c>
      <c r="E66" s="117">
        <f t="shared" si="3"/>
        <v>1</v>
      </c>
      <c r="F66" s="118" t="str">
        <f t="shared" si="4"/>
        <v>1 kist van 0 stuks</v>
      </c>
    </row>
    <row r="67" spans="1:6" ht="19.5" customHeight="1" x14ac:dyDescent="0.3">
      <c r="A67" s="116" t="str">
        <f>Voorraad_GANGBAAR!G76</f>
        <v>Citroenverbena ¦ 'Goliath'</v>
      </c>
      <c r="B67" s="116" t="str">
        <f>Voorraad_GANGBAAR!Q76</f>
        <v>Aloysia triphylla / lippia citriodora 'Goliath'</v>
      </c>
      <c r="C67" s="117">
        <f>Voorraad_GANGBAAR!H76</f>
        <v>0</v>
      </c>
      <c r="D67" s="117" t="str">
        <f t="shared" si="1"/>
        <v>(0x18)+0</v>
      </c>
      <c r="E67" s="117">
        <f t="shared" si="3"/>
        <v>1</v>
      </c>
      <c r="F67" s="118" t="str">
        <f t="shared" si="4"/>
        <v>1 kist van 0 stuks</v>
      </c>
    </row>
    <row r="68" spans="1:6" ht="19.5" customHeight="1" x14ac:dyDescent="0.3">
      <c r="A68" s="116" t="str">
        <f>Voorraad_GANGBAAR!G77</f>
        <v>Citrusafrikaantje ¦ 'GEEL' ¦ 'Lemon Gem'</v>
      </c>
      <c r="B68" s="116" t="str">
        <f>Voorraad_GANGBAAR!Q77</f>
        <v>Tagetes tenuifolia 'Lemon Gem'</v>
      </c>
      <c r="C68" s="117">
        <f>Voorraad_GANGBAAR!H77</f>
        <v>0</v>
      </c>
      <c r="D68" s="117" t="str">
        <f t="shared" ref="D68:D131" si="5">"("&amp;TRUNC(C68/18)&amp;"x18)"&amp;"+" &amp; MOD(C68,18)</f>
        <v>(0x18)+0</v>
      </c>
      <c r="E68" s="117">
        <f t="shared" si="3"/>
        <v>1</v>
      </c>
      <c r="F68" s="118" t="str">
        <f t="shared" si="4"/>
        <v>1 kist van 0 stuks</v>
      </c>
    </row>
    <row r="69" spans="1:6" ht="19.5" customHeight="1" x14ac:dyDescent="0.3">
      <c r="A69" s="116" t="str">
        <f>Voorraad_GANGBAAR!G78</f>
        <v>Citrusafrikaantje ¦ 'ORANJE' ¦ 'Orange Gem'</v>
      </c>
      <c r="B69" s="116" t="str">
        <f>Voorraad_GANGBAAR!Q78</f>
        <v>Tagetes tenuifolia 'Orange Gem'</v>
      </c>
      <c r="C69" s="117">
        <f>Voorraad_GANGBAAR!H78</f>
        <v>0</v>
      </c>
      <c r="D69" s="117" t="str">
        <f t="shared" si="5"/>
        <v>(0x18)+0</v>
      </c>
      <c r="E69" s="117">
        <f t="shared" si="3"/>
        <v>1</v>
      </c>
      <c r="F69" s="118" t="str">
        <f t="shared" si="4"/>
        <v>1 kist van 0 stuks</v>
      </c>
    </row>
    <row r="70" spans="1:6" ht="19.5" customHeight="1" x14ac:dyDescent="0.3">
      <c r="A70" s="116" t="str">
        <f>Voorraad_GANGBAAR!G79</f>
        <v>Crosne 'Japanse andoornknol'</v>
      </c>
      <c r="B70" s="116" t="str">
        <f>Voorraad_GANGBAAR!Q79</f>
        <v>Stachys affinis</v>
      </c>
      <c r="C70" s="117">
        <f>Voorraad_GANGBAAR!H79</f>
        <v>0</v>
      </c>
      <c r="D70" s="117" t="str">
        <f t="shared" si="5"/>
        <v>(0x18)+0</v>
      </c>
      <c r="E70" s="117">
        <f t="shared" si="3"/>
        <v>1</v>
      </c>
      <c r="F70" s="118" t="str">
        <f t="shared" si="4"/>
        <v>1 kist van 0 stuks</v>
      </c>
    </row>
    <row r="71" spans="1:6" ht="19.5" customHeight="1" x14ac:dyDescent="0.3">
      <c r="A71" s="116" t="str">
        <f>Voorraad_GANGBAAR!G80</f>
        <v>Daslook</v>
      </c>
      <c r="B71" s="116" t="str">
        <f>Voorraad_GANGBAAR!Q80</f>
        <v>Allium ursinum</v>
      </c>
      <c r="C71" s="117">
        <f>Voorraad_GANGBAAR!H80</f>
        <v>0</v>
      </c>
      <c r="D71" s="117" t="str">
        <f t="shared" si="5"/>
        <v>(0x18)+0</v>
      </c>
      <c r="E71" s="117">
        <f t="shared" si="3"/>
        <v>1</v>
      </c>
      <c r="F71" s="118" t="str">
        <f t="shared" si="4"/>
        <v>1 kist van 0 stuks</v>
      </c>
    </row>
    <row r="72" spans="1:6" ht="19.5" customHeight="1" x14ac:dyDescent="0.3">
      <c r="A72" s="116" t="str">
        <f>Voorraad_GANGBAAR!G81</f>
        <v>Dille</v>
      </c>
      <c r="B72" s="116" t="str">
        <f>Voorraad_GANGBAAR!Q81</f>
        <v>Anethum graveolens</v>
      </c>
      <c r="C72" s="117">
        <f>Voorraad_GANGBAAR!H81</f>
        <v>0</v>
      </c>
      <c r="D72" s="117" t="str">
        <f t="shared" si="5"/>
        <v>(0x18)+0</v>
      </c>
      <c r="E72" s="117">
        <f t="shared" si="3"/>
        <v>1</v>
      </c>
      <c r="F72" s="118" t="str">
        <f t="shared" si="4"/>
        <v>1 kist van 0 stuks</v>
      </c>
    </row>
    <row r="73" spans="1:6" ht="19.5" customHeight="1" x14ac:dyDescent="0.3">
      <c r="A73" s="116" t="str">
        <f>Voorraad_GANGBAAR!G82</f>
        <v>Dragon ¦ 'Franse'</v>
      </c>
      <c r="B73" s="116" t="str">
        <f>Voorraad_GANGBAAR!Q82</f>
        <v>Artemisia dracunculus</v>
      </c>
      <c r="C73" s="117">
        <f>Voorraad_GANGBAAR!H82</f>
        <v>0</v>
      </c>
      <c r="D73" s="117" t="str">
        <f t="shared" si="5"/>
        <v>(0x18)+0</v>
      </c>
      <c r="E73" s="117">
        <f t="shared" si="3"/>
        <v>1</v>
      </c>
      <c r="F73" s="118" t="str">
        <f t="shared" si="4"/>
        <v>1 kist van 0 stuks</v>
      </c>
    </row>
    <row r="74" spans="1:6" ht="19.5" customHeight="1" x14ac:dyDescent="0.3">
      <c r="A74" s="116" t="str">
        <f>Voorraad_GANGBAAR!G83</f>
        <v>Dragon ¦ 'Mexicaanse' ¦ 'Spaanse'</v>
      </c>
      <c r="B74" s="116" t="str">
        <f>Voorraad_GANGBAAR!Q83</f>
        <v>Tagetes lucida '4 Seasons Tarragon'</v>
      </c>
      <c r="C74" s="117">
        <f>Voorraad_GANGBAAR!H83</f>
        <v>0</v>
      </c>
      <c r="D74" s="117" t="str">
        <f t="shared" si="5"/>
        <v>(0x18)+0</v>
      </c>
      <c r="E74" s="117">
        <f t="shared" si="3"/>
        <v>1</v>
      </c>
      <c r="F74" s="118" t="str">
        <f t="shared" si="4"/>
        <v>1 kist van 0 stuks</v>
      </c>
    </row>
    <row r="75" spans="1:6" ht="19.5" customHeight="1" x14ac:dyDescent="0.3">
      <c r="A75" s="116" t="str">
        <f>Voorraad_GANGBAAR!G84</f>
        <v>Driekantige look</v>
      </c>
      <c r="B75" s="116" t="str">
        <f>Voorraad_GANGBAAR!Q84</f>
        <v>Allium triquetrum</v>
      </c>
      <c r="C75" s="117">
        <f>Voorraad_GANGBAAR!H84</f>
        <v>0</v>
      </c>
      <c r="D75" s="117" t="str">
        <f t="shared" si="5"/>
        <v>(0x18)+0</v>
      </c>
      <c r="E75" s="117">
        <f t="shared" si="3"/>
        <v>1</v>
      </c>
      <c r="F75" s="118" t="str">
        <f t="shared" si="4"/>
        <v>1 kist van 0 stuks</v>
      </c>
    </row>
    <row r="76" spans="1:6" ht="19.5" customHeight="1" x14ac:dyDescent="0.3">
      <c r="A76" s="116" t="str">
        <f>Voorraad_GANGBAAR!G85</f>
        <v>Dropplant ¦ 'ORANJE' ¦ 'Apricot Sprite'</v>
      </c>
      <c r="B76" s="116" t="str">
        <f>Voorraad_GANGBAAR!Q85</f>
        <v>Agastache aurantiaca 'Apricot Sprite'</v>
      </c>
      <c r="C76" s="117">
        <f>Voorraad_GANGBAAR!H85</f>
        <v>0</v>
      </c>
      <c r="D76" s="117" t="str">
        <f t="shared" si="5"/>
        <v>(0x18)+0</v>
      </c>
      <c r="E76" s="117">
        <f t="shared" si="3"/>
        <v>1</v>
      </c>
      <c r="F76" s="118" t="str">
        <f t="shared" si="4"/>
        <v>1 kist van 0 stuks</v>
      </c>
    </row>
    <row r="77" spans="1:6" ht="19.5" customHeight="1" x14ac:dyDescent="0.3">
      <c r="A77" s="116" t="str">
        <f>Voorraad_GANGBAAR!G86</f>
        <v>Dropplant ¦ 'Sangria' ¦ 'Mexicaanse'</v>
      </c>
      <c r="B77" s="116" t="str">
        <f>Voorraad_GANGBAAR!Q86</f>
        <v>Agastache mexicana 'Sangria'</v>
      </c>
      <c r="C77" s="117">
        <f>Voorraad_GANGBAAR!H86</f>
        <v>0</v>
      </c>
      <c r="D77" s="117" t="str">
        <f t="shared" si="5"/>
        <v>(0x18)+0</v>
      </c>
      <c r="E77" s="117">
        <f t="shared" si="3"/>
        <v>1</v>
      </c>
      <c r="F77" s="118" t="str">
        <f t="shared" si="4"/>
        <v>1 kist van 0 stuks</v>
      </c>
    </row>
    <row r="78" spans="1:6" ht="19.5" customHeight="1" x14ac:dyDescent="0.3">
      <c r="A78" s="116" t="str">
        <f>Voorraad_GANGBAAR!G87</f>
        <v>Dropplant ¦ 'WIT' ¦ 'Alabaster'</v>
      </c>
      <c r="B78" s="116" t="str">
        <f>Voorraad_GANGBAAR!Q87</f>
        <v>Agastache foeniculum 'Alabaster'</v>
      </c>
      <c r="C78" s="117">
        <f>Voorraad_GANGBAAR!H87</f>
        <v>0</v>
      </c>
      <c r="D78" s="117" t="str">
        <f t="shared" si="5"/>
        <v>(0x18)+0</v>
      </c>
      <c r="E78" s="117">
        <f t="shared" si="3"/>
        <v>1</v>
      </c>
      <c r="F78" s="118" t="str">
        <f t="shared" si="4"/>
        <v>1 kist van 0 stuks</v>
      </c>
    </row>
    <row r="79" spans="1:6" ht="19.5" customHeight="1" x14ac:dyDescent="0.3">
      <c r="A79" s="116" t="str">
        <f>Voorraad_GANGBAAR!G88</f>
        <v>Dropplant ¦ 'WIT' ¦ 'Snow Spike'</v>
      </c>
      <c r="B79" s="116" t="str">
        <f>Voorraad_GANGBAAR!Q88</f>
        <v>Agastache foeniculum 'Snow Spike'</v>
      </c>
      <c r="C79" s="117">
        <f>Voorraad_GANGBAAR!H88</f>
        <v>0</v>
      </c>
      <c r="D79" s="117" t="str">
        <f t="shared" si="5"/>
        <v>(0x18)+0</v>
      </c>
      <c r="E79" s="117">
        <f t="shared" si="3"/>
        <v>1</v>
      </c>
      <c r="F79" s="118" t="str">
        <f t="shared" si="4"/>
        <v>1 kist van 0 stuks</v>
      </c>
    </row>
    <row r="80" spans="1:6" ht="19.5" customHeight="1" x14ac:dyDescent="0.3">
      <c r="A80" s="116" t="str">
        <f>Voorraad_GANGBAAR!G89</f>
        <v>Dropplant ¦'PAARS-BLAUW' ¦ 'Blue Spike'</v>
      </c>
      <c r="B80" s="116" t="str">
        <f>Voorraad_GANGBAAR!Q89</f>
        <v>Agastache foeniculum</v>
      </c>
      <c r="C80" s="117">
        <f>Voorraad_GANGBAAR!H89</f>
        <v>0</v>
      </c>
      <c r="D80" s="117" t="str">
        <f t="shared" si="5"/>
        <v>(0x18)+0</v>
      </c>
      <c r="E80" s="117">
        <f t="shared" si="3"/>
        <v>1</v>
      </c>
      <c r="F80" s="118" t="str">
        <f t="shared" si="4"/>
        <v>1 kist van 0 stuks</v>
      </c>
    </row>
    <row r="81" spans="1:6" ht="19.5" customHeight="1" x14ac:dyDescent="0.3">
      <c r="A81" s="116" t="str">
        <f>Voorraad_GANGBAAR!G90</f>
        <v>Droptagetes 'Dropafrikaantje'</v>
      </c>
      <c r="B81" s="116" t="str">
        <f>Voorraad_GANGBAAR!Q90</f>
        <v>Tagetes filifolia 'Lakritz'</v>
      </c>
      <c r="C81" s="117">
        <f>Voorraad_GANGBAAR!H90</f>
        <v>0</v>
      </c>
      <c r="D81" s="117" t="str">
        <f t="shared" si="5"/>
        <v>(0x18)+0</v>
      </c>
      <c r="E81" s="117">
        <f t="shared" si="3"/>
        <v>1</v>
      </c>
      <c r="F81" s="118" t="str">
        <f t="shared" si="4"/>
        <v>1 kist van 0 stuks</v>
      </c>
    </row>
    <row r="82" spans="1:6" ht="19.5" customHeight="1" x14ac:dyDescent="0.3">
      <c r="A82" s="116" t="str">
        <f>Voorraad_GANGBAAR!G91</f>
        <v>Duizendblad ¦ 'Cassis'</v>
      </c>
      <c r="B82" s="116" t="str">
        <f>Voorraad_GANGBAAR!Q91</f>
        <v>Achillea millefolium 'Cassis'</v>
      </c>
      <c r="C82" s="117">
        <f>Voorraad_GANGBAAR!H91</f>
        <v>0</v>
      </c>
      <c r="D82" s="117" t="str">
        <f t="shared" si="5"/>
        <v>(0x18)+0</v>
      </c>
      <c r="E82" s="117">
        <f t="shared" ref="E82:E145" si="6">IF(C82&lt;=27,
    1,
    IF(MOD(C82,25)=0,
        C82/25,
        TRUNC(C82/24) + IF(MOD(C82,24)&gt;0, 1, 0)
    )
)</f>
        <v>1</v>
      </c>
      <c r="F82" s="118" t="str">
        <f t="shared" ref="F82:F145" si="7">IF(C82&lt;=27,
   "1 kist van " &amp; C82 &amp; " stuks",
   IF(MOD(C82,25)=0,
       C82/25 &amp; " kist" &amp; IF(C82/25&gt;1,"en","") &amp; " van 25 stuks",
       TRUNC(C82/24) &amp; " kisten van 24 stuks" &amp; IF(MOD(C82,24)&gt;0,
           " + 1 kist van " &amp; MOD(C82,24) &amp; " stuks",
           "")
   )
)</f>
        <v>1 kist van 0 stuks</v>
      </c>
    </row>
    <row r="83" spans="1:6" ht="19.5" customHeight="1" x14ac:dyDescent="0.3">
      <c r="A83" s="116" t="str">
        <f>Voorraad_GANGBAAR!G92</f>
        <v>Duizendblad ¦ 'Cerise Queen'</v>
      </c>
      <c r="B83" s="116" t="str">
        <f>Voorraad_GANGBAAR!Q92</f>
        <v>Achillea millefolium 'Cerise Queen'</v>
      </c>
      <c r="C83" s="117">
        <f>Voorraad_GANGBAAR!H92</f>
        <v>0</v>
      </c>
      <c r="D83" s="117" t="str">
        <f t="shared" si="5"/>
        <v>(0x18)+0</v>
      </c>
      <c r="E83" s="117">
        <f t="shared" si="6"/>
        <v>1</v>
      </c>
      <c r="F83" s="118" t="str">
        <f t="shared" si="7"/>
        <v>1 kist van 0 stuks</v>
      </c>
    </row>
    <row r="84" spans="1:6" ht="19.5" customHeight="1" x14ac:dyDescent="0.3">
      <c r="A84" s="116" t="str">
        <f>Voorraad_GANGBAAR!G93</f>
        <v>Duizendblad ¦ 'Summer Pastels'</v>
      </c>
      <c r="B84" s="116" t="str">
        <f>Voorraad_GANGBAAR!Q93</f>
        <v>Achillea millefolium 'Summer Pastels'</v>
      </c>
      <c r="C84" s="117">
        <f>Voorraad_GANGBAAR!H93</f>
        <v>0</v>
      </c>
      <c r="D84" s="117" t="str">
        <f t="shared" si="5"/>
        <v>(0x18)+0</v>
      </c>
      <c r="E84" s="117">
        <f t="shared" si="6"/>
        <v>1</v>
      </c>
      <c r="F84" s="118" t="str">
        <f t="shared" si="7"/>
        <v>1 kist van 0 stuks</v>
      </c>
    </row>
    <row r="85" spans="1:6" ht="19.5" customHeight="1" x14ac:dyDescent="0.3">
      <c r="A85" s="116" t="str">
        <f>Voorraad_GANGBAAR!G94</f>
        <v>Duizendblad ¦ 'WIT'</v>
      </c>
      <c r="B85" s="116" t="str">
        <f>Voorraad_GANGBAAR!Q94</f>
        <v>Achillea millefolium</v>
      </c>
      <c r="C85" s="117">
        <f>Voorraad_GANGBAAR!H94</f>
        <v>0</v>
      </c>
      <c r="D85" s="117" t="str">
        <f t="shared" si="5"/>
        <v>(0x18)+0</v>
      </c>
      <c r="E85" s="117">
        <f t="shared" si="6"/>
        <v>1</v>
      </c>
      <c r="F85" s="118" t="str">
        <f t="shared" si="7"/>
        <v>1 kist van 0 stuks</v>
      </c>
    </row>
    <row r="86" spans="1:6" ht="19.5" customHeight="1" x14ac:dyDescent="0.3">
      <c r="A86" s="116" t="str">
        <f>Voorraad_GANGBAAR!G95</f>
        <v>Echinacea ¦ 'Rode zonnehoed' ¦ 'pallida'</v>
      </c>
      <c r="B86" s="116" t="str">
        <f>Voorraad_GANGBAAR!Q95</f>
        <v>Echinacea pallida</v>
      </c>
      <c r="C86" s="117">
        <f>Voorraad_GANGBAAR!H95</f>
        <v>0</v>
      </c>
      <c r="D86" s="117" t="str">
        <f t="shared" si="5"/>
        <v>(0x18)+0</v>
      </c>
      <c r="E86" s="117">
        <f t="shared" si="6"/>
        <v>1</v>
      </c>
      <c r="F86" s="118" t="str">
        <f t="shared" si="7"/>
        <v>1 kist van 0 stuks</v>
      </c>
    </row>
    <row r="87" spans="1:6" ht="19.5" customHeight="1" x14ac:dyDescent="0.3">
      <c r="A87" s="116" t="str">
        <f>Voorraad_GANGBAAR!G96</f>
        <v>Echinacea ¦ 'Rode zonnehoed' ¦ 'purpurea'</v>
      </c>
      <c r="B87" s="116" t="str">
        <f>Voorraad_GANGBAAR!Q96</f>
        <v>Echinacea purpurea</v>
      </c>
      <c r="C87" s="117">
        <f>Voorraad_GANGBAAR!H96</f>
        <v>0</v>
      </c>
      <c r="D87" s="117" t="str">
        <f t="shared" si="5"/>
        <v>(0x18)+0</v>
      </c>
      <c r="E87" s="117">
        <f t="shared" si="6"/>
        <v>1</v>
      </c>
      <c r="F87" s="118" t="str">
        <f t="shared" si="7"/>
        <v>1 kist van 0 stuks</v>
      </c>
    </row>
    <row r="88" spans="1:6" ht="19.5" customHeight="1" x14ac:dyDescent="0.3">
      <c r="A88" s="116" t="str">
        <f>Voorraad_GANGBAAR!G97</f>
        <v>Echinacea ¦ 'Rode zonnehoed' ¦ 'WIT'</v>
      </c>
      <c r="B88" s="116" t="str">
        <f>Voorraad_GANGBAAR!Q97</f>
        <v>Echinacea purpurea 'Alba'</v>
      </c>
      <c r="C88" s="117">
        <f>Voorraad_GANGBAAR!H97</f>
        <v>0</v>
      </c>
      <c r="D88" s="117" t="str">
        <f t="shared" si="5"/>
        <v>(0x18)+0</v>
      </c>
      <c r="E88" s="117">
        <f t="shared" si="6"/>
        <v>1</v>
      </c>
      <c r="F88" s="118" t="str">
        <f t="shared" si="7"/>
        <v>1 kist van 0 stuks</v>
      </c>
    </row>
    <row r="89" spans="1:6" ht="19.5" customHeight="1" x14ac:dyDescent="0.3">
      <c r="A89" s="116" t="str">
        <f>Voorraad_GANGBAAR!G98</f>
        <v>Eetbaar viooltje ¦ 'Butterfly' ¦ 'Blue Blotch Improved'</v>
      </c>
      <c r="B89" s="116" t="str">
        <f>Voorraad_GANGBAAR!Q98</f>
        <v>Viola 'Butterfly Blue Botch Improved'</v>
      </c>
      <c r="C89" s="117">
        <f>Voorraad_GANGBAAR!H98</f>
        <v>0</v>
      </c>
      <c r="D89" s="117" t="str">
        <f t="shared" si="5"/>
        <v>(0x18)+0</v>
      </c>
      <c r="E89" s="117">
        <f t="shared" si="6"/>
        <v>1</v>
      </c>
      <c r="F89" s="118" t="str">
        <f t="shared" si="7"/>
        <v>1 kist van 0 stuks</v>
      </c>
    </row>
    <row r="90" spans="1:6" ht="19.5" customHeight="1" x14ac:dyDescent="0.3">
      <c r="A90" s="116" t="str">
        <f>Voorraad_GANGBAAR!G99</f>
        <v>Eetbaar viooltje ¦ 'Butterfly' ¦ MIX</v>
      </c>
      <c r="B90" s="116" t="str">
        <f>Voorraad_GANGBAAR!Q99</f>
        <v>Viola 'Butterfly Blue'</v>
      </c>
      <c r="C90" s="117">
        <f>Voorraad_GANGBAAR!H99</f>
        <v>0</v>
      </c>
      <c r="D90" s="117" t="str">
        <f t="shared" si="5"/>
        <v>(0x18)+0</v>
      </c>
      <c r="E90" s="117">
        <f t="shared" si="6"/>
        <v>1</v>
      </c>
      <c r="F90" s="118" t="str">
        <f t="shared" si="7"/>
        <v>1 kist van 0 stuks</v>
      </c>
    </row>
    <row r="91" spans="1:6" ht="19.5" customHeight="1" x14ac:dyDescent="0.3">
      <c r="A91" s="116" t="str">
        <f>Voorraad_GANGBAAR!G100</f>
        <v>Eetbaar viooltje ¦ 'Butterfly' ¦ 'Orange'</v>
      </c>
      <c r="B91" s="116" t="str">
        <f>Voorraad_GANGBAAR!Q100</f>
        <v>Viola 'Butterfly Orange'</v>
      </c>
      <c r="C91" s="117">
        <f>Voorraad_GANGBAAR!H100</f>
        <v>0</v>
      </c>
      <c r="D91" s="117" t="str">
        <f t="shared" si="5"/>
        <v>(0x18)+0</v>
      </c>
      <c r="E91" s="117">
        <f t="shared" si="6"/>
        <v>1</v>
      </c>
      <c r="F91" s="118" t="str">
        <f t="shared" si="7"/>
        <v>1 kist van 0 stuks</v>
      </c>
    </row>
    <row r="92" spans="1:6" ht="19.5" customHeight="1" x14ac:dyDescent="0.3">
      <c r="A92" s="116" t="str">
        <f>Voorraad_GANGBAAR!G101</f>
        <v>Eetbaar viooltje ¦ 'Butterfly' ¦ 'Purple Yellow'</v>
      </c>
      <c r="B92" s="116" t="str">
        <f>Voorraad_GANGBAAR!Q101</f>
        <v>Viola 'Butterfly Yellow Purple Yellow'</v>
      </c>
      <c r="C92" s="117">
        <f>Voorraad_GANGBAAR!H101</f>
        <v>0</v>
      </c>
      <c r="D92" s="117" t="str">
        <f t="shared" si="5"/>
        <v>(0x18)+0</v>
      </c>
      <c r="E92" s="117">
        <f t="shared" si="6"/>
        <v>1</v>
      </c>
      <c r="F92" s="118" t="str">
        <f t="shared" si="7"/>
        <v>1 kist van 0 stuks</v>
      </c>
    </row>
    <row r="93" spans="1:6" ht="19.5" customHeight="1" x14ac:dyDescent="0.3">
      <c r="A93" s="116" t="str">
        <f>Voorraad_GANGBAAR!G102</f>
        <v>Eetbaar viooltje ¦ 'Butterfly' ¦ 'Red Blotch'</v>
      </c>
      <c r="B93" s="116" t="str">
        <f>Voorraad_GANGBAAR!Q102</f>
        <v>Viola 'Butterfly Red Blotch'</v>
      </c>
      <c r="C93" s="117">
        <f>Voorraad_GANGBAAR!H102</f>
        <v>0</v>
      </c>
      <c r="D93" s="117" t="str">
        <f t="shared" si="5"/>
        <v>(0x18)+0</v>
      </c>
      <c r="E93" s="117">
        <f t="shared" si="6"/>
        <v>1</v>
      </c>
      <c r="F93" s="118" t="str">
        <f t="shared" si="7"/>
        <v>1 kist van 0 stuks</v>
      </c>
    </row>
    <row r="94" spans="1:6" ht="19.5" customHeight="1" x14ac:dyDescent="0.3">
      <c r="A94" s="116" t="str">
        <f>Voorraad_GANGBAAR!G103</f>
        <v>Eetbaar viooltje ¦ 'Butterfly' ¦ 'Yellow Gold'</v>
      </c>
      <c r="B94" s="116" t="str">
        <f>Voorraad_GANGBAAR!Q103</f>
        <v>Viola 'Butterfly Yellow Gold'</v>
      </c>
      <c r="C94" s="117">
        <f>Voorraad_GANGBAAR!H103</f>
        <v>0</v>
      </c>
      <c r="D94" s="117" t="str">
        <f t="shared" si="5"/>
        <v>(0x18)+0</v>
      </c>
      <c r="E94" s="117">
        <f t="shared" si="6"/>
        <v>1</v>
      </c>
      <c r="F94" s="118" t="str">
        <f t="shared" si="7"/>
        <v>1 kist van 0 stuks</v>
      </c>
    </row>
    <row r="95" spans="1:6" ht="19.5" customHeight="1" x14ac:dyDescent="0.3">
      <c r="A95" s="116" t="str">
        <f>Voorraad_GANGBAAR!G104</f>
        <v>Eetbaar viooltje ¦ 'Butterfly' ¦ 'Yellow Red Wing'</v>
      </c>
      <c r="B95" s="116" t="str">
        <f>Voorraad_GANGBAAR!Q104</f>
        <v>Viola 'Butterfly Yellow Red Wing'</v>
      </c>
      <c r="C95" s="117">
        <f>Voorraad_GANGBAAR!H104</f>
        <v>0</v>
      </c>
      <c r="D95" s="117" t="str">
        <f t="shared" si="5"/>
        <v>(0x18)+0</v>
      </c>
      <c r="E95" s="117">
        <f t="shared" si="6"/>
        <v>1</v>
      </c>
      <c r="F95" s="118" t="str">
        <f t="shared" si="7"/>
        <v>1 kist van 0 stuks</v>
      </c>
    </row>
    <row r="96" spans="1:6" ht="19.5" customHeight="1" x14ac:dyDescent="0.3">
      <c r="A96" s="116" t="str">
        <f>Voorraad_GANGBAAR!G105</f>
        <v>Eetbaar viooltje ¦ 'Driekleurig' ¦ 'Tricolor'</v>
      </c>
      <c r="B96" s="116" t="str">
        <f>Voorraad_GANGBAAR!Q105</f>
        <v>Viola tricolor</v>
      </c>
      <c r="C96" s="117">
        <f>Voorraad_GANGBAAR!H105</f>
        <v>0</v>
      </c>
      <c r="D96" s="117" t="str">
        <f t="shared" si="5"/>
        <v>(0x18)+0</v>
      </c>
      <c r="E96" s="117">
        <f t="shared" si="6"/>
        <v>1</v>
      </c>
      <c r="F96" s="118" t="str">
        <f t="shared" si="7"/>
        <v>1 kist van 0 stuks</v>
      </c>
    </row>
    <row r="97" spans="1:6" ht="19.5" customHeight="1" x14ac:dyDescent="0.3">
      <c r="A97" s="116" t="str">
        <f>Voorraad_GANGBAAR!G106</f>
        <v>Eetbaar viooltje ¦ 'Klimopviooltje'</v>
      </c>
      <c r="B97" s="116" t="str">
        <f>Voorraad_GANGBAAR!Q106</f>
        <v>Viola hederacea</v>
      </c>
      <c r="C97" s="117">
        <f>Voorraad_GANGBAAR!H106</f>
        <v>0</v>
      </c>
      <c r="D97" s="117" t="str">
        <f t="shared" si="5"/>
        <v>(0x18)+0</v>
      </c>
      <c r="E97" s="117">
        <f t="shared" si="6"/>
        <v>1</v>
      </c>
      <c r="F97" s="118" t="str">
        <f t="shared" si="7"/>
        <v>1 kist van 0 stuks</v>
      </c>
    </row>
    <row r="98" spans="1:6" ht="19.5" customHeight="1" x14ac:dyDescent="0.3">
      <c r="A98" s="116" t="str">
        <f>Voorraad_GANGBAAR!G107</f>
        <v>Eeuwige moes ¦ 'Bonte' ¦ [P14]</v>
      </c>
      <c r="B98" s="116" t="str">
        <f>Voorraad_GANGBAAR!Q107</f>
        <v>Brassica oleracea var. 'Ramosa' variegata</v>
      </c>
      <c r="C98" s="117">
        <f>Voorraad_GANGBAAR!H107</f>
        <v>0</v>
      </c>
      <c r="D98" s="117" t="str">
        <f t="shared" si="5"/>
        <v>(0x18)+0</v>
      </c>
      <c r="E98" s="117">
        <f t="shared" si="6"/>
        <v>1</v>
      </c>
      <c r="F98" s="118" t="str">
        <f t="shared" si="7"/>
        <v>1 kist van 0 stuks</v>
      </c>
    </row>
    <row r="99" spans="1:6" ht="19.5" customHeight="1" x14ac:dyDescent="0.3">
      <c r="A99" s="116" t="str">
        <f>Voorraad_GANGBAAR!G108</f>
        <v>Eeuwige moes ¦ 'Groen' ¦ [P14]</v>
      </c>
      <c r="B99" s="116" t="str">
        <f>Voorraad_GANGBAAR!Q108</f>
        <v xml:space="preserve">Brassica oleracea var. 'Ramosa' </v>
      </c>
      <c r="C99" s="117">
        <f>Voorraad_GANGBAAR!H108</f>
        <v>0</v>
      </c>
      <c r="D99" s="117" t="str">
        <f t="shared" si="5"/>
        <v>(0x18)+0</v>
      </c>
      <c r="E99" s="117">
        <f t="shared" si="6"/>
        <v>1</v>
      </c>
      <c r="F99" s="118" t="str">
        <f t="shared" si="7"/>
        <v>1 kist van 0 stuks</v>
      </c>
    </row>
    <row r="100" spans="1:6" ht="19.5" customHeight="1" x14ac:dyDescent="0.3">
      <c r="A100" s="116" t="str">
        <f>Voorraad_GANGBAAR!G109</f>
        <v>Eeuwige moes ¦ 'Taunton Deane' ¦ Doorlevende boerenkool ¦ [P14]</v>
      </c>
      <c r="B100" s="116" t="str">
        <f>Voorraad_GANGBAAR!Q109</f>
        <v>Brassica oleracea var acephela</v>
      </c>
      <c r="C100" s="117">
        <f>Voorraad_GANGBAAR!H109</f>
        <v>0</v>
      </c>
      <c r="D100" s="117" t="str">
        <f t="shared" si="5"/>
        <v>(0x18)+0</v>
      </c>
      <c r="E100" s="117">
        <f t="shared" si="6"/>
        <v>1</v>
      </c>
      <c r="F100" s="118" t="str">
        <f t="shared" si="7"/>
        <v>1 kist van 0 stuks</v>
      </c>
    </row>
    <row r="101" spans="1:6" ht="19.5" customHeight="1" x14ac:dyDescent="0.3">
      <c r="A101" s="116" t="str">
        <f>Voorraad_GANGBAAR!G110</f>
        <v xml:space="preserve">Egyptische Ui </v>
      </c>
      <c r="B101" s="116" t="str">
        <f>Voorraad_GANGBAAR!Q110</f>
        <v>Allium cepa 'Proliferum'</v>
      </c>
      <c r="C101" s="117">
        <f>Voorraad_GANGBAAR!H110</f>
        <v>0</v>
      </c>
      <c r="D101" s="117" t="str">
        <f t="shared" si="5"/>
        <v>(0x18)+0</v>
      </c>
      <c r="E101" s="117">
        <f t="shared" si="6"/>
        <v>1</v>
      </c>
      <c r="F101" s="118" t="str">
        <f t="shared" si="7"/>
        <v>1 kist van 0 stuks</v>
      </c>
    </row>
    <row r="102" spans="1:6" ht="19.5" customHeight="1" x14ac:dyDescent="0.3">
      <c r="A102" s="116" t="str">
        <f>Voorraad_GANGBAAR!G111</f>
        <v>Engelwortel ¦ 'Grote '</v>
      </c>
      <c r="B102" s="116" t="str">
        <f>Voorraad_GANGBAAR!Q111</f>
        <v>Angelica archangelica</v>
      </c>
      <c r="C102" s="117">
        <f>Voorraad_GANGBAAR!H111</f>
        <v>0</v>
      </c>
      <c r="D102" s="117" t="str">
        <f t="shared" si="5"/>
        <v>(0x18)+0</v>
      </c>
      <c r="E102" s="117">
        <f t="shared" si="6"/>
        <v>1</v>
      </c>
      <c r="F102" s="118" t="str">
        <f t="shared" si="7"/>
        <v>1 kist van 0 stuks</v>
      </c>
    </row>
    <row r="103" spans="1:6" ht="19.5" customHeight="1" x14ac:dyDescent="0.3">
      <c r="A103" s="116" t="str">
        <f>Voorraad_GANGBAAR!G112</f>
        <v>Engelwortel ¦ 'Rode'</v>
      </c>
      <c r="B103" s="116" t="str">
        <f>Voorraad_GANGBAAR!Q112</f>
        <v>Angelica gigas</v>
      </c>
      <c r="C103" s="117">
        <f>Voorraad_GANGBAAR!H112</f>
        <v>0</v>
      </c>
      <c r="D103" s="117" t="str">
        <f t="shared" si="5"/>
        <v>(0x18)+0</v>
      </c>
      <c r="E103" s="117">
        <f t="shared" si="6"/>
        <v>1</v>
      </c>
      <c r="F103" s="118" t="str">
        <f t="shared" si="7"/>
        <v>1 kist van 0 stuks</v>
      </c>
    </row>
    <row r="104" spans="1:6" ht="19.5" customHeight="1" x14ac:dyDescent="0.3">
      <c r="A104" s="116" t="str">
        <f>Voorraad_GANGBAAR!G113</f>
        <v>Eucalyptus ¦ 'Citroen'</v>
      </c>
      <c r="B104" s="116" t="str">
        <f>Voorraad_GANGBAAR!Q113</f>
        <v>Eucalyptus citriodora</v>
      </c>
      <c r="C104" s="117">
        <f>Voorraad_GANGBAAR!H113</f>
        <v>0</v>
      </c>
      <c r="D104" s="117" t="str">
        <f t="shared" si="5"/>
        <v>(0x18)+0</v>
      </c>
      <c r="E104" s="117">
        <f t="shared" si="6"/>
        <v>1</v>
      </c>
      <c r="F104" s="118" t="str">
        <f t="shared" si="7"/>
        <v>1 kist van 0 stuks</v>
      </c>
    </row>
    <row r="105" spans="1:6" ht="19.5" customHeight="1" x14ac:dyDescent="0.3">
      <c r="A105" s="116" t="str">
        <f>Voorraad_GANGBAAR!G114</f>
        <v>Eucalyptus ¦ 'globulus'</v>
      </c>
      <c r="B105" s="116" t="str">
        <f>Voorraad_GANGBAAR!Q114</f>
        <v>Eucalyptus globulus</v>
      </c>
      <c r="C105" s="117">
        <f>Voorraad_GANGBAAR!H114</f>
        <v>0</v>
      </c>
      <c r="D105" s="117" t="str">
        <f t="shared" si="5"/>
        <v>(0x18)+0</v>
      </c>
      <c r="E105" s="117">
        <f t="shared" si="6"/>
        <v>1</v>
      </c>
      <c r="F105" s="118" t="str">
        <f t="shared" si="7"/>
        <v>1 kist van 0 stuks</v>
      </c>
    </row>
    <row r="106" spans="1:6" ht="19.5" customHeight="1" x14ac:dyDescent="0.3">
      <c r="A106" s="116" t="str">
        <f>Voorraad_GANGBAAR!G115</f>
        <v>Gele Kattenstaart ¦ [P14]</v>
      </c>
      <c r="B106" s="116" t="str">
        <f>Voorraad_GANGBAAR!Q115</f>
        <v>Bulbine frutescens</v>
      </c>
      <c r="C106" s="117">
        <f>Voorraad_GANGBAAR!H115</f>
        <v>0</v>
      </c>
      <c r="D106" s="117" t="str">
        <f t="shared" si="5"/>
        <v>(0x18)+0</v>
      </c>
      <c r="E106" s="117">
        <f t="shared" si="6"/>
        <v>1</v>
      </c>
      <c r="F106" s="118" t="str">
        <f t="shared" si="7"/>
        <v>1 kist van 0 stuks</v>
      </c>
    </row>
    <row r="107" spans="1:6" ht="19.5" customHeight="1" x14ac:dyDescent="0.3">
      <c r="A107" s="116" t="str">
        <f>Voorraad_GANGBAAR!G116</f>
        <v>Gember ¦ [P11]</v>
      </c>
      <c r="B107" s="116" t="str">
        <f>Voorraad_GANGBAAR!Q116</f>
        <v>Zingiber officinale</v>
      </c>
      <c r="C107" s="117">
        <f>Voorraad_GANGBAAR!H116</f>
        <v>0</v>
      </c>
      <c r="D107" s="117" t="str">
        <f t="shared" si="5"/>
        <v>(0x18)+0</v>
      </c>
      <c r="E107" s="117">
        <f t="shared" si="6"/>
        <v>1</v>
      </c>
      <c r="F107" s="118" t="str">
        <f t="shared" si="7"/>
        <v>1 kist van 0 stuks</v>
      </c>
    </row>
    <row r="108" spans="1:6" ht="19.5" customHeight="1" x14ac:dyDescent="0.3">
      <c r="A108" s="116" t="str">
        <f>Voorraad_GANGBAAR!G117</f>
        <v>Geranium ¦ 'APPELSIEN ¦ [P14]</v>
      </c>
      <c r="B108" s="116" t="str">
        <f>Voorraad_GANGBAAR!Q117</f>
        <v xml:space="preserve">Pelargonium 'Orange' </v>
      </c>
      <c r="C108" s="117">
        <f>Voorraad_GANGBAAR!H117</f>
        <v>0</v>
      </c>
      <c r="D108" s="117" t="str">
        <f t="shared" si="5"/>
        <v>(0x18)+0</v>
      </c>
      <c r="E108" s="117">
        <f t="shared" si="6"/>
        <v>1</v>
      </c>
      <c r="F108" s="118" t="str">
        <f t="shared" si="7"/>
        <v>1 kist van 0 stuks</v>
      </c>
    </row>
    <row r="109" spans="1:6" ht="19.5" customHeight="1" x14ac:dyDescent="0.3">
      <c r="A109" s="116" t="str">
        <f>Voorraad_GANGBAAR!G118</f>
        <v>Geranium ¦ 'CITROEN' ¦ 'graveolens' ¦ [P14]</v>
      </c>
      <c r="B109" s="116" t="str">
        <f>Voorraad_GANGBAAR!Q118</f>
        <v>Pelargonium graveolens</v>
      </c>
      <c r="C109" s="117">
        <f>Voorraad_GANGBAAR!H118</f>
        <v>0</v>
      </c>
      <c r="D109" s="117" t="str">
        <f t="shared" si="5"/>
        <v>(0x18)+0</v>
      </c>
      <c r="E109" s="117">
        <f t="shared" si="6"/>
        <v>1</v>
      </c>
      <c r="F109" s="118" t="str">
        <f t="shared" si="7"/>
        <v>1 kist van 0 stuks</v>
      </c>
    </row>
    <row r="110" spans="1:6" ht="19.5" customHeight="1" x14ac:dyDescent="0.3">
      <c r="A110" s="116" t="str">
        <f>Voorraad_GANGBAAR!G119</f>
        <v>Geranium ¦ 'CITROEN' ¦ 'graveolens' ¦ 'Crispum' ¦ [P14]</v>
      </c>
      <c r="B110" s="116" t="str">
        <f>Voorraad_GANGBAAR!Q119</f>
        <v>Pelargonium graveolens 'Crispum'</v>
      </c>
      <c r="C110" s="117">
        <f>Voorraad_GANGBAAR!H119</f>
        <v>0</v>
      </c>
      <c r="D110" s="117" t="str">
        <f t="shared" si="5"/>
        <v>(0x18)+0</v>
      </c>
      <c r="E110" s="117">
        <f t="shared" si="6"/>
        <v>1</v>
      </c>
      <c r="F110" s="118" t="str">
        <f t="shared" si="7"/>
        <v>1 kist van 0 stuks</v>
      </c>
    </row>
    <row r="111" spans="1:6" ht="19.5" customHeight="1" x14ac:dyDescent="0.3">
      <c r="A111" s="116" t="str">
        <f>Voorraad_GANGBAAR!G120</f>
        <v>Geranium ¦ 'Mosquitoschoker' ¦ [P14]</v>
      </c>
      <c r="B111" s="116" t="str">
        <f>Voorraad_GANGBAAR!Q120</f>
        <v xml:space="preserve">Pelargonium 'Mosquitoschoker' </v>
      </c>
      <c r="C111" s="117">
        <f>Voorraad_GANGBAAR!H120</f>
        <v>0</v>
      </c>
      <c r="D111" s="117" t="str">
        <f t="shared" si="5"/>
        <v>(0x18)+0</v>
      </c>
      <c r="E111" s="117">
        <f t="shared" si="6"/>
        <v>1</v>
      </c>
      <c r="F111" s="118" t="str">
        <f t="shared" si="7"/>
        <v>1 kist van 0 stuks</v>
      </c>
    </row>
    <row r="112" spans="1:6" ht="19.5" customHeight="1" x14ac:dyDescent="0.3">
      <c r="A112" s="116" t="str">
        <f>Voorraad_GANGBAAR!G121</f>
        <v>Geranium ¦ 'MUNT' ¦ [P14]</v>
      </c>
      <c r="B112" s="116" t="str">
        <f>Voorraad_GANGBAAR!Q121</f>
        <v>Pelargonium tomentosum</v>
      </c>
      <c r="C112" s="117">
        <f>Voorraad_GANGBAAR!H121</f>
        <v>0</v>
      </c>
      <c r="D112" s="117" t="str">
        <f t="shared" si="5"/>
        <v>(0x18)+0</v>
      </c>
      <c r="E112" s="117">
        <f t="shared" si="6"/>
        <v>1</v>
      </c>
      <c r="F112" s="118" t="str">
        <f t="shared" si="7"/>
        <v>1 kist van 0 stuks</v>
      </c>
    </row>
    <row r="113" spans="1:6" ht="19.5" customHeight="1" x14ac:dyDescent="0.3">
      <c r="A113" s="116" t="str">
        <f>Voorraad_GANGBAAR!G122</f>
        <v>Geranium ¦ 'MUNT-CITROEN' ¦ 'Lady Plymouth ¦ [P14]</v>
      </c>
      <c r="B113" s="116" t="str">
        <f>Voorraad_GANGBAAR!Q122</f>
        <v>Pelargonium 'Lady Plymouth'</v>
      </c>
      <c r="C113" s="117">
        <f>Voorraad_GANGBAAR!H122</f>
        <v>0</v>
      </c>
      <c r="D113" s="117" t="str">
        <f t="shared" si="5"/>
        <v>(0x18)+0</v>
      </c>
      <c r="E113" s="117">
        <f t="shared" si="6"/>
        <v>1</v>
      </c>
      <c r="F113" s="118" t="str">
        <f t="shared" si="7"/>
        <v>1 kist van 0 stuks</v>
      </c>
    </row>
    <row r="114" spans="1:6" ht="19.5" customHeight="1" x14ac:dyDescent="0.3">
      <c r="A114" s="116" t="str">
        <f>Voorraad_GANGBAAR!G123</f>
        <v>Geranium ¦ 'ROZEN' ¦ [P14]</v>
      </c>
      <c r="B114" s="116" t="str">
        <f>Voorraad_GANGBAAR!Q123</f>
        <v>Pelargonium 'Roses'</v>
      </c>
      <c r="C114" s="117">
        <f>Voorraad_GANGBAAR!H123</f>
        <v>0</v>
      </c>
      <c r="D114" s="117" t="str">
        <f t="shared" si="5"/>
        <v>(0x18)+0</v>
      </c>
      <c r="E114" s="117">
        <f t="shared" si="6"/>
        <v>1</v>
      </c>
      <c r="F114" s="118" t="str">
        <f t="shared" si="7"/>
        <v>1 kist van 0 stuks</v>
      </c>
    </row>
    <row r="115" spans="1:6" ht="19.5" customHeight="1" x14ac:dyDescent="0.3">
      <c r="A115" s="116" t="str">
        <f>Voorraad_GANGBAAR!G124</f>
        <v>Gotu kola ¦ 'Aziatische waternavel'</v>
      </c>
      <c r="B115" s="116" t="str">
        <f>Voorraad_GANGBAAR!Q124</f>
        <v>Centella asiatica</v>
      </c>
      <c r="C115" s="117">
        <f>Voorraad_GANGBAAR!H124</f>
        <v>0</v>
      </c>
      <c r="D115" s="117" t="str">
        <f t="shared" si="5"/>
        <v>(0x18)+0</v>
      </c>
      <c r="E115" s="117">
        <f t="shared" si="6"/>
        <v>1</v>
      </c>
      <c r="F115" s="118" t="str">
        <f t="shared" si="7"/>
        <v>1 kist van 0 stuks</v>
      </c>
    </row>
    <row r="116" spans="1:6" ht="19.5" customHeight="1" x14ac:dyDescent="0.3">
      <c r="A116" s="116" t="str">
        <f>Voorraad_GANGBAAR!G125</f>
        <v>Goudsbloem</v>
      </c>
      <c r="B116" s="116" t="str">
        <f>Voorraad_GANGBAAR!Q125</f>
        <v>Calendula officinalis</v>
      </c>
      <c r="C116" s="117">
        <f>Voorraad_GANGBAAR!H125</f>
        <v>0</v>
      </c>
      <c r="D116" s="117" t="str">
        <f t="shared" si="5"/>
        <v>(0x18)+0</v>
      </c>
      <c r="E116" s="117">
        <f t="shared" si="6"/>
        <v>1</v>
      </c>
      <c r="F116" s="118" t="str">
        <f t="shared" si="7"/>
        <v>1 kist van 0 stuks</v>
      </c>
    </row>
    <row r="117" spans="1:6" ht="19.5" customHeight="1" x14ac:dyDescent="0.3">
      <c r="A117" s="116" t="str">
        <f>Voorraad_GANGBAAR!G126</f>
        <v>Griekse Alant</v>
      </c>
      <c r="B117" s="116" t="str">
        <f>Voorraad_GANGBAAR!Q126</f>
        <v>Inula helenium</v>
      </c>
      <c r="C117" s="117">
        <f>Voorraad_GANGBAAR!H126</f>
        <v>0</v>
      </c>
      <c r="D117" s="117" t="str">
        <f t="shared" si="5"/>
        <v>(0x18)+0</v>
      </c>
      <c r="E117" s="117">
        <f t="shared" si="6"/>
        <v>1</v>
      </c>
      <c r="F117" s="118" t="str">
        <f t="shared" si="7"/>
        <v>1 kist van 0 stuks</v>
      </c>
    </row>
    <row r="118" spans="1:6" ht="19.5" customHeight="1" x14ac:dyDescent="0.3">
      <c r="A118" s="116" t="str">
        <f>Voorraad_GANGBAAR!G127</f>
        <v>Griekste Bergthee</v>
      </c>
      <c r="B118" s="116" t="str">
        <f>Voorraad_GANGBAAR!Q127</f>
        <v>Sideritis syriaca</v>
      </c>
      <c r="C118" s="117">
        <f>Voorraad_GANGBAAR!H127</f>
        <v>0</v>
      </c>
      <c r="D118" s="117" t="str">
        <f t="shared" si="5"/>
        <v>(0x18)+0</v>
      </c>
      <c r="E118" s="117">
        <f t="shared" si="6"/>
        <v>1</v>
      </c>
      <c r="F118" s="118" t="str">
        <f t="shared" si="7"/>
        <v>1 kist van 0 stuks</v>
      </c>
    </row>
    <row r="119" spans="1:6" ht="19.5" customHeight="1" x14ac:dyDescent="0.3">
      <c r="A119" s="116" t="str">
        <f>Voorraad_GANGBAAR!G128</f>
        <v>Gyroskruid</v>
      </c>
      <c r="B119" s="116" t="str">
        <f>Voorraad_GANGBAAR!Q128</f>
        <v>Artemisia caucasica</v>
      </c>
      <c r="C119" s="117">
        <f>Voorraad_GANGBAAR!H128</f>
        <v>0</v>
      </c>
      <c r="D119" s="117" t="str">
        <f t="shared" si="5"/>
        <v>(0x18)+0</v>
      </c>
      <c r="E119" s="117">
        <f t="shared" si="6"/>
        <v>1</v>
      </c>
      <c r="F119" s="118" t="str">
        <f t="shared" si="7"/>
        <v>1 kist van 0 stuks</v>
      </c>
    </row>
    <row r="120" spans="1:6" ht="19.5" customHeight="1" x14ac:dyDescent="0.3">
      <c r="A120" s="116" t="str">
        <f>Voorraad_GANGBAAR!G129</f>
        <v>Hartgespan</v>
      </c>
      <c r="B120" s="116" t="str">
        <f>Voorraad_GANGBAAR!Q129</f>
        <v>Leonurus cardiaca</v>
      </c>
      <c r="C120" s="117">
        <f>Voorraad_GANGBAAR!H129</f>
        <v>0</v>
      </c>
      <c r="D120" s="117" t="str">
        <f t="shared" si="5"/>
        <v>(0x18)+0</v>
      </c>
      <c r="E120" s="117">
        <f t="shared" si="6"/>
        <v>1</v>
      </c>
      <c r="F120" s="118" t="str">
        <f t="shared" si="7"/>
        <v>1 kist van 0 stuks</v>
      </c>
    </row>
    <row r="121" spans="1:6" ht="19.5" customHeight="1" x14ac:dyDescent="0.3">
      <c r="A121" s="116" t="str">
        <f>Voorraad_GANGBAAR!G130</f>
        <v>Heemst</v>
      </c>
      <c r="B121" s="116" t="str">
        <f>Voorraad_GANGBAAR!Q130</f>
        <v>Althaea officinalis</v>
      </c>
      <c r="C121" s="117">
        <f>Voorraad_GANGBAAR!H130</f>
        <v>0</v>
      </c>
      <c r="D121" s="117" t="str">
        <f t="shared" si="5"/>
        <v>(0x18)+0</v>
      </c>
      <c r="E121" s="117">
        <f t="shared" si="6"/>
        <v>1</v>
      </c>
      <c r="F121" s="118" t="str">
        <f t="shared" si="7"/>
        <v>1 kist van 0 stuks</v>
      </c>
    </row>
    <row r="122" spans="1:6" ht="19.5" customHeight="1" x14ac:dyDescent="0.3">
      <c r="A122" s="116" t="str">
        <f>Voorraad_GANGBAAR!G131</f>
        <v>Heiligenbloem</v>
      </c>
      <c r="B122" s="116" t="str">
        <f>Voorraad_GANGBAAR!Q131</f>
        <v>Santolina chamaecyparissus</v>
      </c>
      <c r="C122" s="117">
        <f>Voorraad_GANGBAAR!H131</f>
        <v>0</v>
      </c>
      <c r="D122" s="117" t="str">
        <f t="shared" si="5"/>
        <v>(0x18)+0</v>
      </c>
      <c r="E122" s="117">
        <f t="shared" si="6"/>
        <v>1</v>
      </c>
      <c r="F122" s="118" t="str">
        <f t="shared" si="7"/>
        <v>1 kist van 0 stuks</v>
      </c>
    </row>
    <row r="123" spans="1:6" ht="19.5" customHeight="1" x14ac:dyDescent="0.3">
      <c r="A123" s="116" t="str">
        <f>Voorraad_GANGBAAR!G132</f>
        <v>Hertshoornweegbree</v>
      </c>
      <c r="B123" s="116" t="str">
        <f>Voorraad_GANGBAAR!Q132</f>
        <v>Plantago coronopus</v>
      </c>
      <c r="C123" s="117">
        <f>Voorraad_GANGBAAR!H132</f>
        <v>0</v>
      </c>
      <c r="D123" s="117" t="str">
        <f t="shared" si="5"/>
        <v>(0x18)+0</v>
      </c>
      <c r="E123" s="117">
        <f t="shared" si="6"/>
        <v>1</v>
      </c>
      <c r="F123" s="118" t="str">
        <f t="shared" si="7"/>
        <v>1 kist van 0 stuks</v>
      </c>
    </row>
    <row r="124" spans="1:6" ht="19.5" customHeight="1" x14ac:dyDescent="0.3">
      <c r="A124" s="116" t="str">
        <f>Voorraad_GANGBAAR!G133</f>
        <v>Hondsdraf</v>
      </c>
      <c r="B124" s="116" t="str">
        <f>Voorraad_GANGBAAR!Q133</f>
        <v>Glechoma hederacea</v>
      </c>
      <c r="C124" s="117">
        <f>Voorraad_GANGBAAR!H133</f>
        <v>0</v>
      </c>
      <c r="D124" s="117" t="str">
        <f t="shared" si="5"/>
        <v>(0x18)+0</v>
      </c>
      <c r="E124" s="117">
        <f t="shared" si="6"/>
        <v>1</v>
      </c>
      <c r="F124" s="118" t="str">
        <f t="shared" si="7"/>
        <v>1 kist van 0 stuks</v>
      </c>
    </row>
    <row r="125" spans="1:6" ht="19.5" customHeight="1" x14ac:dyDescent="0.3">
      <c r="A125" s="116" t="str">
        <f>Voorraad_GANGBAAR!G134</f>
        <v>Hondsdraf ¦ 'Bonte'</v>
      </c>
      <c r="B125" s="116" t="str">
        <f>Voorraad_GANGBAAR!Q134</f>
        <v>Glechoma hederacea 'variegata'</v>
      </c>
      <c r="C125" s="117">
        <f>Voorraad_GANGBAAR!H134</f>
        <v>0</v>
      </c>
      <c r="D125" s="117" t="str">
        <f t="shared" si="5"/>
        <v>(0x18)+0</v>
      </c>
      <c r="E125" s="117">
        <f t="shared" si="6"/>
        <v>1</v>
      </c>
      <c r="F125" s="118" t="str">
        <f t="shared" si="7"/>
        <v>1 kist van 0 stuks</v>
      </c>
    </row>
    <row r="126" spans="1:6" ht="19.5" customHeight="1" x14ac:dyDescent="0.3">
      <c r="A126" s="116" t="str">
        <f>Voorraad_GANGBAAR!G135</f>
        <v>Honingverbena</v>
      </c>
      <c r="B126" s="116" t="str">
        <f>Voorraad_GANGBAAR!Q135</f>
        <v>Lippia dulcis</v>
      </c>
      <c r="C126" s="117">
        <f>Voorraad_GANGBAAR!H135</f>
        <v>0</v>
      </c>
      <c r="D126" s="117" t="str">
        <f t="shared" si="5"/>
        <v>(0x18)+0</v>
      </c>
      <c r="E126" s="117">
        <f t="shared" si="6"/>
        <v>1</v>
      </c>
      <c r="F126" s="118" t="str">
        <f t="shared" si="7"/>
        <v>1 kist van 0 stuks</v>
      </c>
    </row>
    <row r="127" spans="1:6" ht="19.5" customHeight="1" x14ac:dyDescent="0.3">
      <c r="A127" s="116" t="str">
        <f>Voorraad_GANGBAAR!G136</f>
        <v>Hop</v>
      </c>
      <c r="B127" s="116" t="str">
        <f>Voorraad_GANGBAAR!Q136</f>
        <v>Humulus lupulus</v>
      </c>
      <c r="C127" s="117">
        <f>Voorraad_GANGBAAR!H136</f>
        <v>0</v>
      </c>
      <c r="D127" s="117" t="str">
        <f t="shared" si="5"/>
        <v>(0x18)+0</v>
      </c>
      <c r="E127" s="117">
        <f t="shared" si="6"/>
        <v>1</v>
      </c>
      <c r="F127" s="118" t="str">
        <f t="shared" si="7"/>
        <v>1 kist van 0 stuks</v>
      </c>
    </row>
    <row r="128" spans="1:6" ht="19.5" customHeight="1" x14ac:dyDescent="0.3">
      <c r="A128" s="116" t="str">
        <f>Voorraad_GANGBAAR!G137</f>
        <v>Huacatay</v>
      </c>
      <c r="B128" s="116" t="str">
        <f>Voorraad_GANGBAAR!Q137</f>
        <v>Tagetes minuta</v>
      </c>
      <c r="C128" s="117">
        <f>Voorraad_GANGBAAR!H137</f>
        <v>0</v>
      </c>
      <c r="D128" s="117" t="str">
        <f t="shared" si="5"/>
        <v>(0x18)+0</v>
      </c>
      <c r="E128" s="117">
        <f t="shared" si="6"/>
        <v>1</v>
      </c>
      <c r="F128" s="118" t="str">
        <f t="shared" si="7"/>
        <v>1 kist van 0 stuks</v>
      </c>
    </row>
    <row r="129" spans="1:6" ht="19.5" customHeight="1" x14ac:dyDescent="0.3">
      <c r="A129" s="116" t="str">
        <f>Voorraad_GANGBAAR!G138</f>
        <v>Hyssop ¦ 'BLAUW'</v>
      </c>
      <c r="B129" s="116" t="str">
        <f>Voorraad_GANGBAAR!Q138</f>
        <v>Hyssopus officinalis</v>
      </c>
      <c r="C129" s="117">
        <f>Voorraad_GANGBAAR!H138</f>
        <v>0</v>
      </c>
      <c r="D129" s="117" t="str">
        <f t="shared" si="5"/>
        <v>(0x18)+0</v>
      </c>
      <c r="E129" s="117">
        <f t="shared" si="6"/>
        <v>1</v>
      </c>
      <c r="F129" s="118" t="str">
        <f t="shared" si="7"/>
        <v>1 kist van 0 stuks</v>
      </c>
    </row>
    <row r="130" spans="1:6" ht="19.5" customHeight="1" x14ac:dyDescent="0.3">
      <c r="A130" s="116" t="str">
        <f>Voorraad_GANGBAAR!G139</f>
        <v>Hyssop ¦ 'ROZE'</v>
      </c>
      <c r="B130" s="116" t="str">
        <f>Voorraad_GANGBAAR!Q139</f>
        <v>Hyssopus officinalis 'Rosea'</v>
      </c>
      <c r="C130" s="117">
        <f>Voorraad_GANGBAAR!H139</f>
        <v>0</v>
      </c>
      <c r="D130" s="117" t="str">
        <f t="shared" si="5"/>
        <v>(0x18)+0</v>
      </c>
      <c r="E130" s="117">
        <f t="shared" si="6"/>
        <v>1</v>
      </c>
      <c r="F130" s="118" t="str">
        <f t="shared" si="7"/>
        <v>1 kist van 0 stuks</v>
      </c>
    </row>
    <row r="131" spans="1:6" ht="19.5" customHeight="1" x14ac:dyDescent="0.3">
      <c r="A131" s="116" t="str">
        <f>Voorraad_GANGBAAR!G140</f>
        <v>Hyssop ¦ 'WIT'</v>
      </c>
      <c r="B131" s="116" t="str">
        <f>Voorraad_GANGBAAR!Q140</f>
        <v>Hyssopus officinalis 'Alba'</v>
      </c>
      <c r="C131" s="117">
        <f>Voorraad_GANGBAAR!H140</f>
        <v>0</v>
      </c>
      <c r="D131" s="117" t="str">
        <f t="shared" si="5"/>
        <v>(0x18)+0</v>
      </c>
      <c r="E131" s="117">
        <f t="shared" si="6"/>
        <v>1</v>
      </c>
      <c r="F131" s="118" t="str">
        <f t="shared" si="7"/>
        <v>1 kist van 0 stuks</v>
      </c>
    </row>
    <row r="132" spans="1:6" ht="19.5" customHeight="1" x14ac:dyDescent="0.3">
      <c r="A132" s="116" t="str">
        <f>Voorraad_GANGBAAR!G141</f>
        <v>Ijskruid</v>
      </c>
      <c r="B132" s="116" t="str">
        <f>Voorraad_GANGBAAR!Q141</f>
        <v>Mesembryanthemum crystallinum</v>
      </c>
      <c r="C132" s="117">
        <f>Voorraad_GANGBAAR!H141</f>
        <v>0</v>
      </c>
      <c r="D132" s="117" t="str">
        <f t="shared" ref="D132:D195" si="8">"("&amp;TRUNC(C132/18)&amp;"x18)"&amp;"+" &amp; MOD(C132,18)</f>
        <v>(0x18)+0</v>
      </c>
      <c r="E132" s="117">
        <f t="shared" si="6"/>
        <v>1</v>
      </c>
      <c r="F132" s="118" t="str">
        <f t="shared" si="7"/>
        <v>1 kist van 0 stuks</v>
      </c>
    </row>
    <row r="133" spans="1:6" ht="19.5" customHeight="1" x14ac:dyDescent="0.3">
      <c r="A133" s="116" t="str">
        <f>Voorraad_GANGBAAR!G142</f>
        <v>Ijzerhard ¦ 'Ijzerkruid' ¦ 'Verbena'</v>
      </c>
      <c r="B133" s="116" t="str">
        <f>Voorraad_GANGBAAR!Q142</f>
        <v>Verbena officinalis</v>
      </c>
      <c r="C133" s="117">
        <f>Voorraad_GANGBAAR!H142</f>
        <v>0</v>
      </c>
      <c r="D133" s="117" t="str">
        <f t="shared" si="8"/>
        <v>(0x18)+0</v>
      </c>
      <c r="E133" s="117">
        <f t="shared" si="6"/>
        <v>1</v>
      </c>
      <c r="F133" s="118" t="str">
        <f t="shared" si="7"/>
        <v>1 kist van 0 stuks</v>
      </c>
    </row>
    <row r="134" spans="1:6" ht="19.5" customHeight="1" x14ac:dyDescent="0.3">
      <c r="A134" s="116" t="str">
        <f>Voorraad_GANGBAAR!G143</f>
        <v>Japanse waterpeper</v>
      </c>
      <c r="B134" s="116" t="str">
        <f>Voorraad_GANGBAAR!Q143</f>
        <v>Persicaria hydropiper var. rubra</v>
      </c>
      <c r="C134" s="117">
        <f>Voorraad_GANGBAAR!H143</f>
        <v>0</v>
      </c>
      <c r="D134" s="117" t="str">
        <f t="shared" si="8"/>
        <v>(0x18)+0</v>
      </c>
      <c r="E134" s="117">
        <f t="shared" si="6"/>
        <v>1</v>
      </c>
      <c r="F134" s="118" t="str">
        <f t="shared" si="7"/>
        <v>1 kist van 0 stuks</v>
      </c>
    </row>
    <row r="135" spans="1:6" ht="19.5" customHeight="1" x14ac:dyDescent="0.3">
      <c r="A135" s="116" t="str">
        <f>Voorraad_GANGBAAR!G144</f>
        <v>Kaapse look 'Knobiflirt' ¦ 'BONTE'</v>
      </c>
      <c r="B135" s="116" t="str">
        <f>Voorraad_GANGBAAR!Q144</f>
        <v>Tulbaghia violaceae variegata 'KnobiFlirt'</v>
      </c>
      <c r="C135" s="117">
        <f>Voorraad_GANGBAAR!H144</f>
        <v>0</v>
      </c>
      <c r="D135" s="117" t="str">
        <f t="shared" si="8"/>
        <v>(0x18)+0</v>
      </c>
      <c r="E135" s="117">
        <f t="shared" si="6"/>
        <v>1</v>
      </c>
      <c r="F135" s="118" t="str">
        <f t="shared" si="7"/>
        <v>1 kist van 0 stuks</v>
      </c>
    </row>
    <row r="136" spans="1:6" ht="19.5" customHeight="1" x14ac:dyDescent="0.3">
      <c r="A136" s="116" t="str">
        <f>Voorraad_GANGBAAR!G145</f>
        <v>Kaapse look 'Knobiflirt' ¦ 'BONTE' ¦ [P14]</v>
      </c>
      <c r="B136" s="116" t="str">
        <f>Voorraad_GANGBAAR!Q145</f>
        <v>Tulbaghia violaceae variegata 'KnobiFlirt'</v>
      </c>
      <c r="C136" s="117">
        <f>Voorraad_GANGBAAR!H145</f>
        <v>0</v>
      </c>
      <c r="D136" s="117" t="str">
        <f t="shared" si="8"/>
        <v>(0x18)+0</v>
      </c>
      <c r="E136" s="117">
        <f t="shared" si="6"/>
        <v>1</v>
      </c>
      <c r="F136" s="118" t="str">
        <f t="shared" si="7"/>
        <v>1 kist van 0 stuks</v>
      </c>
    </row>
    <row r="137" spans="1:6" ht="19.5" customHeight="1" x14ac:dyDescent="0.3">
      <c r="A137" s="116" t="str">
        <f>Voorraad_GANGBAAR!G146</f>
        <v>Kaapse look 'Knobiflirt' ¦ 'GROEN'</v>
      </c>
      <c r="B137" s="116" t="str">
        <f>Voorraad_GANGBAAR!Q146</f>
        <v>Tulbaghia violaceae 'KnobiFlirt'</v>
      </c>
      <c r="C137" s="117">
        <f>Voorraad_GANGBAAR!H146</f>
        <v>0</v>
      </c>
      <c r="D137" s="117" t="str">
        <f t="shared" si="8"/>
        <v>(0x18)+0</v>
      </c>
      <c r="E137" s="117">
        <f t="shared" si="6"/>
        <v>1</v>
      </c>
      <c r="F137" s="118" t="str">
        <f t="shared" si="7"/>
        <v>1 kist van 0 stuks</v>
      </c>
    </row>
    <row r="138" spans="1:6" ht="19.5" customHeight="1" x14ac:dyDescent="0.3">
      <c r="A138" s="116" t="str">
        <f>Voorraad_GANGBAAR!G147</f>
        <v>Kaapse look 'Knobiflirt' ¦ 'GROEN' ¦ [P14]</v>
      </c>
      <c r="B138" s="116" t="str">
        <f>Voorraad_GANGBAAR!Q147</f>
        <v>Tulbaghia violaceae 'KnobiFlirt'</v>
      </c>
      <c r="C138" s="117">
        <f>Voorraad_GANGBAAR!H147</f>
        <v>0</v>
      </c>
      <c r="D138" s="117" t="str">
        <f t="shared" si="8"/>
        <v>(0x18)+0</v>
      </c>
      <c r="E138" s="117">
        <f t="shared" si="6"/>
        <v>1</v>
      </c>
      <c r="F138" s="118" t="str">
        <f t="shared" si="7"/>
        <v>1 kist van 0 stuks</v>
      </c>
    </row>
    <row r="139" spans="1:6" ht="19.5" customHeight="1" x14ac:dyDescent="0.3">
      <c r="A139" s="116" t="str">
        <f>Voorraad_GANGBAAR!G148</f>
        <v>Kaapse look 'Knobiflirt' ¦ 'WIT'</v>
      </c>
      <c r="B139" s="116" t="str">
        <f>Voorraad_GANGBAAR!Q148</f>
        <v>Tulbaghia violaceae 'Alba'</v>
      </c>
      <c r="C139" s="117">
        <f>Voorraad_GANGBAAR!H148</f>
        <v>0</v>
      </c>
      <c r="D139" s="117" t="str">
        <f t="shared" si="8"/>
        <v>(0x18)+0</v>
      </c>
      <c r="E139" s="117">
        <f t="shared" si="6"/>
        <v>1</v>
      </c>
      <c r="F139" s="118" t="str">
        <f t="shared" si="7"/>
        <v>1 kist van 0 stuks</v>
      </c>
    </row>
    <row r="140" spans="1:6" ht="19.5" customHeight="1" x14ac:dyDescent="0.3">
      <c r="A140" s="116" t="str">
        <f>Voorraad_GANGBAAR!G149</f>
        <v>Kaasjeskruid ¦ 'Moschata'</v>
      </c>
      <c r="B140" s="116" t="str">
        <f>Voorraad_GANGBAAR!Q149</f>
        <v>Malva sylvestris moschata</v>
      </c>
      <c r="C140" s="117">
        <f>Voorraad_GANGBAAR!H149</f>
        <v>0</v>
      </c>
      <c r="D140" s="117" t="str">
        <f t="shared" si="8"/>
        <v>(0x18)+0</v>
      </c>
      <c r="E140" s="117">
        <f t="shared" si="6"/>
        <v>1</v>
      </c>
      <c r="F140" s="118" t="str">
        <f t="shared" si="7"/>
        <v>1 kist van 0 stuks</v>
      </c>
    </row>
    <row r="141" spans="1:6" ht="19.5" customHeight="1" x14ac:dyDescent="0.3">
      <c r="A141" s="116" t="str">
        <f>Voorraad_GANGBAAR!G150</f>
        <v>Kaasjeskruid ¦ 'Moschata' ¦ 'Alba'</v>
      </c>
      <c r="B141" s="116" t="str">
        <f>Voorraad_GANGBAAR!Q150</f>
        <v>Malva sylvestris moschata 'Alba'</v>
      </c>
      <c r="C141" s="117">
        <f>Voorraad_GANGBAAR!H150</f>
        <v>0</v>
      </c>
      <c r="D141" s="117" t="str">
        <f t="shared" si="8"/>
        <v>(0x18)+0</v>
      </c>
      <c r="E141" s="117">
        <f t="shared" si="6"/>
        <v>1</v>
      </c>
      <c r="F141" s="118" t="str">
        <f t="shared" si="7"/>
        <v>1 kist van 0 stuks</v>
      </c>
    </row>
    <row r="142" spans="1:6" ht="19.5" customHeight="1" x14ac:dyDescent="0.3">
      <c r="A142" s="116" t="str">
        <f>Voorraad_GANGBAAR!G151</f>
        <v>Kaasjeskruid ¦ 'Zebrina'</v>
      </c>
      <c r="B142" s="116" t="str">
        <f>Voorraad_GANGBAAR!Q151</f>
        <v xml:space="preserve">Malva sylvestris zebrina </v>
      </c>
      <c r="C142" s="117">
        <f>Voorraad_GANGBAAR!H151</f>
        <v>0</v>
      </c>
      <c r="D142" s="117" t="str">
        <f t="shared" si="8"/>
        <v>(0x18)+0</v>
      </c>
      <c r="E142" s="117">
        <f t="shared" si="6"/>
        <v>1</v>
      </c>
      <c r="F142" s="118" t="str">
        <f t="shared" si="7"/>
        <v>1 kist van 0 stuks</v>
      </c>
    </row>
    <row r="143" spans="1:6" ht="19.5" customHeight="1" x14ac:dyDescent="0.3">
      <c r="A143" s="116" t="str">
        <f>Voorraad_GANGBAAR!G152</f>
        <v>Kaaskruid</v>
      </c>
      <c r="B143" s="116" t="str">
        <f>Voorraad_GANGBAAR!Q152</f>
        <v>Paederia lanuginosa</v>
      </c>
      <c r="C143" s="117">
        <f>Voorraad_GANGBAAR!H152</f>
        <v>0</v>
      </c>
      <c r="D143" s="117" t="str">
        <f t="shared" si="8"/>
        <v>(0x18)+0</v>
      </c>
      <c r="E143" s="117">
        <f t="shared" si="6"/>
        <v>1</v>
      </c>
      <c r="F143" s="118" t="str">
        <f t="shared" si="7"/>
        <v>1 kist van 0 stuks</v>
      </c>
    </row>
    <row r="144" spans="1:6" ht="19.5" customHeight="1" x14ac:dyDescent="0.3">
      <c r="A144" s="116" t="str">
        <f>Voorraad_GANGBAAR!G153</f>
        <v>Kaffirblad¦ [P14]</v>
      </c>
      <c r="B144" s="116" t="str">
        <f>Voorraad_GANGBAAR!Q153</f>
        <v>Citrus hystrix</v>
      </c>
      <c r="C144" s="117">
        <f>Voorraad_GANGBAAR!H153</f>
        <v>0</v>
      </c>
      <c r="D144" s="117" t="str">
        <f t="shared" si="8"/>
        <v>(0x18)+0</v>
      </c>
      <c r="E144" s="117">
        <f t="shared" si="6"/>
        <v>1</v>
      </c>
      <c r="F144" s="118" t="str">
        <f t="shared" si="7"/>
        <v>1 kist van 0 stuks</v>
      </c>
    </row>
    <row r="145" spans="1:6" ht="19.5" customHeight="1" x14ac:dyDescent="0.3">
      <c r="A145" s="116" t="str">
        <f>Voorraad_GANGBAAR!G154</f>
        <v>Kamille ¦ 'Loopkamille'</v>
      </c>
      <c r="B145" s="116" t="str">
        <f>Voorraad_GANGBAAR!Q154</f>
        <v>Chamaemelum nobile 'Treneague'</v>
      </c>
      <c r="C145" s="117">
        <f>Voorraad_GANGBAAR!H154</f>
        <v>0</v>
      </c>
      <c r="D145" s="117" t="str">
        <f t="shared" si="8"/>
        <v>(0x18)+0</v>
      </c>
      <c r="E145" s="117">
        <f t="shared" si="6"/>
        <v>1</v>
      </c>
      <c r="F145" s="118" t="str">
        <f t="shared" si="7"/>
        <v>1 kist van 0 stuks</v>
      </c>
    </row>
    <row r="146" spans="1:6" ht="19.5" customHeight="1" x14ac:dyDescent="0.3">
      <c r="A146" s="116" t="str">
        <f>Voorraad_GANGBAAR!G155</f>
        <v>Kamille ¦ 'Roomse  Kamille' ¦ ENKELE BLOEM</v>
      </c>
      <c r="B146" s="116" t="str">
        <f>Voorraad_GANGBAAR!Q155</f>
        <v>Chamaemelum nobile</v>
      </c>
      <c r="C146" s="117">
        <f>Voorraad_GANGBAAR!H155</f>
        <v>0</v>
      </c>
      <c r="D146" s="117" t="str">
        <f t="shared" si="8"/>
        <v>(0x18)+0</v>
      </c>
      <c r="E146" s="117">
        <f t="shared" ref="E146:E209" si="9">IF(C146&lt;=27,
    1,
    IF(MOD(C146,25)=0,
        C146/25,
        TRUNC(C146/24) + IF(MOD(C146,24)&gt;0, 1, 0)
    )
)</f>
        <v>1</v>
      </c>
      <c r="F146" s="118" t="str">
        <f t="shared" ref="F146:F209" si="10">IF(C146&lt;=27,
   "1 kist van " &amp; C146 &amp; " stuks",
   IF(MOD(C146,25)=0,
       C146/25 &amp; " kist" &amp; IF(C146/25&gt;1,"en","") &amp; " van 25 stuks",
       TRUNC(C146/24) &amp; " kisten van 24 stuks" &amp; IF(MOD(C146,24)&gt;0,
           " + 1 kist van " &amp; MOD(C146,24) &amp; " stuks",
           "")
   )
)</f>
        <v>1 kist van 0 stuks</v>
      </c>
    </row>
    <row r="147" spans="1:6" ht="19.5" customHeight="1" x14ac:dyDescent="0.3">
      <c r="A147" s="116" t="str">
        <f>Voorraad_GANGBAAR!G156</f>
        <v>Kamille ¦ 'Roomse  Kamille' ¦ 'Flore Pleno' ¦ DUBBELE BLOEM</v>
      </c>
      <c r="B147" s="116" t="str">
        <f>Voorraad_GANGBAAR!Q156</f>
        <v>Chamaemelum nobile 'Flore Pleno'</v>
      </c>
      <c r="C147" s="117">
        <f>Voorraad_GANGBAAR!H156</f>
        <v>0</v>
      </c>
      <c r="D147" s="117" t="str">
        <f t="shared" si="8"/>
        <v>(0x18)+0</v>
      </c>
      <c r="E147" s="117">
        <f t="shared" si="9"/>
        <v>1</v>
      </c>
      <c r="F147" s="118" t="str">
        <f t="shared" si="10"/>
        <v>1 kist van 0 stuks</v>
      </c>
    </row>
    <row r="148" spans="1:6" ht="19.5" customHeight="1" x14ac:dyDescent="0.3">
      <c r="A148" s="116" t="str">
        <f>Voorraad_GANGBAAR!G157</f>
        <v>Kardoen</v>
      </c>
      <c r="B148" s="116" t="str">
        <f>Voorraad_GANGBAAR!Q157</f>
        <v>Cynara cardunculus</v>
      </c>
      <c r="C148" s="117">
        <f>Voorraad_GANGBAAR!H157</f>
        <v>0</v>
      </c>
      <c r="D148" s="117" t="str">
        <f t="shared" si="8"/>
        <v>(0x18)+0</v>
      </c>
      <c r="E148" s="117">
        <f t="shared" si="9"/>
        <v>1</v>
      </c>
      <c r="F148" s="118" t="str">
        <f t="shared" si="10"/>
        <v>1 kist van 0 stuks</v>
      </c>
    </row>
    <row r="149" spans="1:6" ht="19.5" customHeight="1" x14ac:dyDescent="0.3">
      <c r="A149" s="116" t="str">
        <f>Voorraad_GANGBAAR!G158</f>
        <v>Kattenkruid 'Wild' ¦ 'Echt'</v>
      </c>
      <c r="B149" s="116" t="str">
        <f>Voorraad_GANGBAAR!Q158</f>
        <v>Nepeta cataria</v>
      </c>
      <c r="C149" s="117">
        <f>Voorraad_GANGBAAR!H158</f>
        <v>0</v>
      </c>
      <c r="D149" s="117" t="str">
        <f t="shared" si="8"/>
        <v>(0x18)+0</v>
      </c>
      <c r="E149" s="117">
        <f t="shared" si="9"/>
        <v>1</v>
      </c>
      <c r="F149" s="118" t="str">
        <f t="shared" si="10"/>
        <v>1 kist van 0 stuks</v>
      </c>
    </row>
    <row r="150" spans="1:6" ht="19.5" customHeight="1" x14ac:dyDescent="0.3">
      <c r="A150" s="116" t="str">
        <f>Voorraad_GANGBAAR!G159</f>
        <v xml:space="preserve">Kerrieplant ¦ 'Dwarf Curry' </v>
      </c>
      <c r="B150" s="116" t="str">
        <f>Voorraad_GANGBAAR!Q159</f>
        <v>Helichrysum italicum 'Dwarf Curry'</v>
      </c>
      <c r="C150" s="117">
        <f>Voorraad_GANGBAAR!H159</f>
        <v>0</v>
      </c>
      <c r="D150" s="117" t="str">
        <f t="shared" si="8"/>
        <v>(0x18)+0</v>
      </c>
      <c r="E150" s="117">
        <f t="shared" si="9"/>
        <v>1</v>
      </c>
      <c r="F150" s="118" t="str">
        <f t="shared" si="10"/>
        <v>1 kist van 0 stuks</v>
      </c>
    </row>
    <row r="151" spans="1:6" ht="19.5" customHeight="1" x14ac:dyDescent="0.3">
      <c r="A151" s="116" t="str">
        <f>Voorraad_GANGBAAR!G160</f>
        <v xml:space="preserve">Kerrieplant ¦ 'Tall Curry' </v>
      </c>
      <c r="B151" s="116" t="str">
        <f>Voorraad_GANGBAAR!Q160</f>
        <v>Helichrysum italicum 'Tall Curry'</v>
      </c>
      <c r="C151" s="117">
        <f>Voorraad_GANGBAAR!H160</f>
        <v>0</v>
      </c>
      <c r="D151" s="117" t="str">
        <f t="shared" si="8"/>
        <v>(0x18)+0</v>
      </c>
      <c r="E151" s="117">
        <f t="shared" si="9"/>
        <v>1</v>
      </c>
      <c r="F151" s="118" t="str">
        <f t="shared" si="10"/>
        <v>1 kist van 0 stuks</v>
      </c>
    </row>
    <row r="152" spans="1:6" ht="19.5" customHeight="1" x14ac:dyDescent="0.3">
      <c r="A152" s="116" t="str">
        <f>Voorraad_GANGBAAR!G161</f>
        <v>Kervel 'Echte Kervel'</v>
      </c>
      <c r="B152" s="116" t="str">
        <f>Voorraad_GANGBAAR!Q161</f>
        <v>Anthriscus cerefolium</v>
      </c>
      <c r="C152" s="117">
        <f>Voorraad_GANGBAAR!H161</f>
        <v>0</v>
      </c>
      <c r="D152" s="117" t="str">
        <f t="shared" si="8"/>
        <v>(0x18)+0</v>
      </c>
      <c r="E152" s="117">
        <f t="shared" si="9"/>
        <v>1</v>
      </c>
      <c r="F152" s="118" t="str">
        <f t="shared" si="10"/>
        <v>1 kist van 0 stuks</v>
      </c>
    </row>
    <row r="153" spans="1:6" ht="19.5" customHeight="1" x14ac:dyDescent="0.3">
      <c r="A153" s="116" t="str">
        <f>Voorraad_GANGBAAR!G162</f>
        <v>Koriander</v>
      </c>
      <c r="B153" s="116" t="str">
        <f>Voorraad_GANGBAAR!Q162</f>
        <v>Coriandrum sativum</v>
      </c>
      <c r="C153" s="117">
        <f>Voorraad_GANGBAAR!H162</f>
        <v>0</v>
      </c>
      <c r="D153" s="117" t="str">
        <f t="shared" si="8"/>
        <v>(0x18)+0</v>
      </c>
      <c r="E153" s="117">
        <f t="shared" si="9"/>
        <v>1</v>
      </c>
      <c r="F153" s="118" t="str">
        <f t="shared" si="10"/>
        <v>1 kist van 0 stuks</v>
      </c>
    </row>
    <row r="154" spans="1:6" ht="19.5" customHeight="1" x14ac:dyDescent="0.3">
      <c r="A154" s="116" t="str">
        <f>Voorraad_GANGBAAR!G163</f>
        <v>Koriander ¦ 'Vietnamese Koriander'</v>
      </c>
      <c r="B154" s="116" t="str">
        <f>Voorraad_GANGBAAR!Q163</f>
        <v>Persicaria odorata</v>
      </c>
      <c r="C154" s="117">
        <f>Voorraad_GANGBAAR!H163</f>
        <v>0</v>
      </c>
      <c r="D154" s="117" t="str">
        <f t="shared" si="8"/>
        <v>(0x18)+0</v>
      </c>
      <c r="E154" s="117">
        <f t="shared" si="9"/>
        <v>1</v>
      </c>
      <c r="F154" s="118" t="str">
        <f t="shared" si="10"/>
        <v>1 kist van 0 stuks</v>
      </c>
    </row>
    <row r="155" spans="1:6" ht="19.5" customHeight="1" x14ac:dyDescent="0.3">
      <c r="A155" s="116" t="str">
        <f>Voorraad_GANGBAAR!G164</f>
        <v>Kraailook</v>
      </c>
      <c r="B155" s="116" t="str">
        <f>Voorraad_GANGBAAR!Q164</f>
        <v>Allium vineale</v>
      </c>
      <c r="C155" s="117">
        <f>Voorraad_GANGBAAR!H164</f>
        <v>0</v>
      </c>
      <c r="D155" s="117" t="str">
        <f t="shared" si="8"/>
        <v>(0x18)+0</v>
      </c>
      <c r="E155" s="117">
        <f t="shared" si="9"/>
        <v>1</v>
      </c>
      <c r="F155" s="118" t="str">
        <f t="shared" si="10"/>
        <v>1 kist van 0 stuks</v>
      </c>
    </row>
    <row r="156" spans="1:6" ht="19.5" customHeight="1" x14ac:dyDescent="0.3">
      <c r="A156" s="116" t="str">
        <f>Voorraad_GANGBAAR!G165</f>
        <v>Kruipend zenegroen</v>
      </c>
      <c r="B156" s="116" t="str">
        <f>Voorraad_GANGBAAR!Q165</f>
        <v>Ajuga reptans</v>
      </c>
      <c r="C156" s="117">
        <f>Voorraad_GANGBAAR!H165</f>
        <v>0</v>
      </c>
      <c r="D156" s="117" t="str">
        <f t="shared" si="8"/>
        <v>(0x18)+0</v>
      </c>
      <c r="E156" s="117">
        <f t="shared" si="9"/>
        <v>1</v>
      </c>
      <c r="F156" s="118" t="str">
        <f t="shared" si="10"/>
        <v>1 kist van 0 stuks</v>
      </c>
    </row>
    <row r="157" spans="1:6" ht="19.5" customHeight="1" x14ac:dyDescent="0.3">
      <c r="A157" s="116" t="str">
        <f>Voorraad_GANGBAAR!G166</f>
        <v>Kruipend zenegroen ¦ 'WIT'</v>
      </c>
      <c r="B157" s="116" t="str">
        <f>Voorraad_GANGBAAR!Q166</f>
        <v>Ajuga reptans 'alba'</v>
      </c>
      <c r="C157" s="117">
        <f>Voorraad_GANGBAAR!H166</f>
        <v>0</v>
      </c>
      <c r="D157" s="117" t="str">
        <f t="shared" si="8"/>
        <v>(0x18)+0</v>
      </c>
      <c r="E157" s="117">
        <f t="shared" si="9"/>
        <v>1</v>
      </c>
      <c r="F157" s="118" t="str">
        <f t="shared" si="10"/>
        <v>1 kist van 0 stuks</v>
      </c>
    </row>
    <row r="158" spans="1:6" ht="19.5" customHeight="1" x14ac:dyDescent="0.3">
      <c r="A158" s="116" t="str">
        <f>Voorraad_GANGBAAR!G167</f>
        <v>Kummel ¦ 'Karwij'</v>
      </c>
      <c r="B158" s="116" t="str">
        <f>Voorraad_GANGBAAR!Q167</f>
        <v>Carum carvi</v>
      </c>
      <c r="C158" s="117">
        <f>Voorraad_GANGBAAR!H167</f>
        <v>0</v>
      </c>
      <c r="D158" s="117" t="str">
        <f t="shared" si="8"/>
        <v>(0x18)+0</v>
      </c>
      <c r="E158" s="117">
        <f t="shared" si="9"/>
        <v>1</v>
      </c>
      <c r="F158" s="118" t="str">
        <f t="shared" si="10"/>
        <v>1 kist van 0 stuks</v>
      </c>
    </row>
    <row r="159" spans="1:6" ht="19.5" customHeight="1" x14ac:dyDescent="0.3">
      <c r="A159" s="116" t="str">
        <f>Voorraad_GANGBAAR!G168</f>
        <v>Kurkuma ¦ [P8]</v>
      </c>
      <c r="B159" s="116" t="str">
        <f>Voorraad_GANGBAAR!Q168</f>
        <v>Curcuma longa</v>
      </c>
      <c r="C159" s="117">
        <f>Voorraad_GANGBAAR!H168</f>
        <v>0</v>
      </c>
      <c r="D159" s="117" t="str">
        <f t="shared" si="8"/>
        <v>(0x18)+0</v>
      </c>
      <c r="E159" s="117">
        <f t="shared" si="9"/>
        <v>1</v>
      </c>
      <c r="F159" s="118" t="str">
        <f t="shared" si="10"/>
        <v>1 kist van 0 stuks</v>
      </c>
    </row>
    <row r="160" spans="1:6" ht="19.5" customHeight="1" x14ac:dyDescent="0.3">
      <c r="A160" s="116" t="str">
        <f>Voorraad_GANGBAAR!G169</f>
        <v>Labradorviooltje</v>
      </c>
      <c r="B160" s="116" t="str">
        <f>Voorraad_GANGBAAR!Q169</f>
        <v>Viola labradorica</v>
      </c>
      <c r="C160" s="117">
        <f>Voorraad_GANGBAAR!H169</f>
        <v>0</v>
      </c>
      <c r="D160" s="117" t="str">
        <f t="shared" si="8"/>
        <v>(0x18)+0</v>
      </c>
      <c r="E160" s="117">
        <f t="shared" si="9"/>
        <v>1</v>
      </c>
      <c r="F160" s="118" t="str">
        <f t="shared" si="10"/>
        <v>1 kist van 0 stuks</v>
      </c>
    </row>
    <row r="161" spans="1:6" ht="19.5" customHeight="1" x14ac:dyDescent="0.3">
      <c r="A161" s="116" t="str">
        <f>Voorraad_GANGBAAR!G170</f>
        <v>Lamsoor ¦ 'Zeeaster' ¦ 'Zulte'</v>
      </c>
      <c r="B161" s="116" t="str">
        <f>Voorraad_GANGBAAR!Q170</f>
        <v>Aster tripolium</v>
      </c>
      <c r="C161" s="117">
        <f>Voorraad_GANGBAAR!H170</f>
        <v>0</v>
      </c>
      <c r="D161" s="117" t="str">
        <f t="shared" si="8"/>
        <v>(0x18)+0</v>
      </c>
      <c r="E161" s="117">
        <f t="shared" si="9"/>
        <v>1</v>
      </c>
      <c r="F161" s="118" t="str">
        <f t="shared" si="10"/>
        <v>1 kist van 0 stuks</v>
      </c>
    </row>
    <row r="162" spans="1:6" ht="19.5" customHeight="1" x14ac:dyDescent="0.3">
      <c r="A162" s="116" t="str">
        <f>Voorraad_GANGBAAR!G171</f>
        <v>Laurier</v>
      </c>
      <c r="B162" s="116" t="str">
        <f>Voorraad_GANGBAAR!Q171</f>
        <v>Laurus nobilis</v>
      </c>
      <c r="C162" s="117">
        <f>Voorraad_GANGBAAR!H171</f>
        <v>0</v>
      </c>
      <c r="D162" s="117" t="str">
        <f t="shared" si="8"/>
        <v>(0x18)+0</v>
      </c>
      <c r="E162" s="117">
        <f t="shared" si="9"/>
        <v>1</v>
      </c>
      <c r="F162" s="118" t="str">
        <f t="shared" si="10"/>
        <v>1 kist van 0 stuks</v>
      </c>
    </row>
    <row r="163" spans="1:6" ht="19.5" customHeight="1" x14ac:dyDescent="0.3">
      <c r="A163" s="116" t="str">
        <f>Voorraad_GANGBAAR!G172</f>
        <v>Laurier ¦ [P10,5]</v>
      </c>
      <c r="B163" s="116" t="str">
        <f>Voorraad_GANGBAAR!Q172</f>
        <v>Laurus nobilis</v>
      </c>
      <c r="C163" s="117">
        <f>Voorraad_GANGBAAR!H172</f>
        <v>0</v>
      </c>
      <c r="D163" s="117" t="str">
        <f t="shared" si="8"/>
        <v>(0x18)+0</v>
      </c>
      <c r="E163" s="117">
        <f t="shared" si="9"/>
        <v>1</v>
      </c>
      <c r="F163" s="118" t="str">
        <f t="shared" si="10"/>
        <v>1 kist van 0 stuks</v>
      </c>
    </row>
    <row r="164" spans="1:6" ht="19.5" customHeight="1" x14ac:dyDescent="0.3">
      <c r="A164" s="116" t="str">
        <f>Voorraad_GANGBAAR!G173</f>
        <v>Lavas ¦ 'Maggiplant' ¦ 'Franse selder'</v>
      </c>
      <c r="B164" s="116" t="str">
        <f>Voorraad_GANGBAAR!Q173</f>
        <v>Levisticum officinale</v>
      </c>
      <c r="C164" s="117">
        <f>Voorraad_GANGBAAR!H173</f>
        <v>0</v>
      </c>
      <c r="D164" s="117" t="str">
        <f t="shared" si="8"/>
        <v>(0x18)+0</v>
      </c>
      <c r="E164" s="117">
        <f t="shared" si="9"/>
        <v>1</v>
      </c>
      <c r="F164" s="118" t="str">
        <f t="shared" si="10"/>
        <v>1 kist van 0 stuks</v>
      </c>
    </row>
    <row r="165" spans="1:6" ht="19.5" customHeight="1" x14ac:dyDescent="0.3">
      <c r="A165" s="116" t="str">
        <f>Voorraad_GANGBAAR!G174</f>
        <v>Lavendel ¦ 'Allardii Meerlo'</v>
      </c>
      <c r="B165" s="116" t="str">
        <f>Voorraad_GANGBAAR!Q174</f>
        <v>Lavandula Allardii Meerlo</v>
      </c>
      <c r="C165" s="117">
        <f>Voorraad_GANGBAAR!H174</f>
        <v>0</v>
      </c>
      <c r="D165" s="117" t="str">
        <f t="shared" si="8"/>
        <v>(0x18)+0</v>
      </c>
      <c r="E165" s="117">
        <f t="shared" si="9"/>
        <v>1</v>
      </c>
      <c r="F165" s="118" t="str">
        <f t="shared" si="10"/>
        <v>1 kist van 0 stuks</v>
      </c>
    </row>
    <row r="166" spans="1:6" ht="19.5" customHeight="1" x14ac:dyDescent="0.3">
      <c r="A166" s="116" t="str">
        <f>Voorraad_GANGBAAR!G175</f>
        <v>Lavendel ¦ 'Dwarf Blue'</v>
      </c>
      <c r="B166" s="116" t="str">
        <f>Voorraad_GANGBAAR!Q175</f>
        <v>Lavendula angustifolia 'Dwarf'</v>
      </c>
      <c r="C166" s="117">
        <f>Voorraad_GANGBAAR!H175</f>
        <v>0</v>
      </c>
      <c r="D166" s="117" t="str">
        <f t="shared" si="8"/>
        <v>(0x18)+0</v>
      </c>
      <c r="E166" s="117">
        <f t="shared" si="9"/>
        <v>1</v>
      </c>
      <c r="F166" s="118" t="str">
        <f t="shared" si="10"/>
        <v>1 kist van 0 stuks</v>
      </c>
    </row>
    <row r="167" spans="1:6" ht="19.5" customHeight="1" x14ac:dyDescent="0.3">
      <c r="A167" s="116" t="str">
        <f>Voorraad_GANGBAAR!G176</f>
        <v>Lavendel ¦ 'ECHTE' 'VERA'</v>
      </c>
      <c r="B167" s="116" t="str">
        <f>Voorraad_GANGBAAR!Q176</f>
        <v>Lavendula vera</v>
      </c>
      <c r="C167" s="117">
        <f>Voorraad_GANGBAAR!H176</f>
        <v>0</v>
      </c>
      <c r="D167" s="117" t="str">
        <f t="shared" si="8"/>
        <v>(0x18)+0</v>
      </c>
      <c r="E167" s="117">
        <f t="shared" si="9"/>
        <v>1</v>
      </c>
      <c r="F167" s="118" t="str">
        <f t="shared" si="10"/>
        <v>1 kist van 0 stuks</v>
      </c>
    </row>
    <row r="168" spans="1:6" ht="19.5" customHeight="1" x14ac:dyDescent="0.3">
      <c r="A168" s="116" t="str">
        <f>Voorraad_GANGBAAR!G177</f>
        <v>Lavendel ¦ 'ROZE'</v>
      </c>
      <c r="B168" s="116" t="str">
        <f>Voorraad_GANGBAAR!Q177</f>
        <v>Lavandula angustifolia 'Rosea'</v>
      </c>
      <c r="C168" s="117">
        <f>Voorraad_GANGBAAR!H177</f>
        <v>0</v>
      </c>
      <c r="D168" s="117" t="str">
        <f t="shared" si="8"/>
        <v>(0x18)+0</v>
      </c>
      <c r="E168" s="117">
        <f t="shared" si="9"/>
        <v>1</v>
      </c>
      <c r="F168" s="118" t="str">
        <f t="shared" si="10"/>
        <v>1 kist van 0 stuks</v>
      </c>
    </row>
    <row r="169" spans="1:6" ht="19.5" customHeight="1" x14ac:dyDescent="0.3">
      <c r="A169" s="116" t="str">
        <f>Voorraad_GANGBAAR!G178</f>
        <v>Lavendel ¦ 'WIT'</v>
      </c>
      <c r="B169" s="116" t="str">
        <f>Voorraad_GANGBAAR!Q178</f>
        <v>Lavendula intermedia 'White'</v>
      </c>
      <c r="C169" s="117">
        <f>Voorraad_GANGBAAR!H178</f>
        <v>0</v>
      </c>
      <c r="D169" s="117" t="str">
        <f t="shared" si="8"/>
        <v>(0x18)+0</v>
      </c>
      <c r="E169" s="117">
        <f t="shared" si="9"/>
        <v>1</v>
      </c>
      <c r="F169" s="118" t="str">
        <f t="shared" si="10"/>
        <v>1 kist van 0 stuks</v>
      </c>
    </row>
    <row r="170" spans="1:6" ht="19.5" customHeight="1" x14ac:dyDescent="0.3">
      <c r="A170" s="116" t="str">
        <f>Voorraad_GANGBAAR!G179</f>
        <v>Lepelblad</v>
      </c>
      <c r="B170" s="116" t="str">
        <f>Voorraad_GANGBAAR!Q179</f>
        <v>Cochlearia officinalis</v>
      </c>
      <c r="C170" s="117">
        <f>Voorraad_GANGBAAR!H179</f>
        <v>0</v>
      </c>
      <c r="D170" s="117" t="str">
        <f t="shared" si="8"/>
        <v>(0x18)+0</v>
      </c>
      <c r="E170" s="117">
        <f t="shared" si="9"/>
        <v>1</v>
      </c>
      <c r="F170" s="118" t="str">
        <f t="shared" si="10"/>
        <v>1 kist van 0 stuks</v>
      </c>
    </row>
    <row r="171" spans="1:6" ht="19.5" customHeight="1" x14ac:dyDescent="0.3">
      <c r="A171" s="116" t="str">
        <f>Voorraad_GANGBAAR!G180</f>
        <v>Lichitomaat</v>
      </c>
      <c r="B171" s="116" t="str">
        <f>Voorraad_GANGBAAR!Q180</f>
        <v>Solanum sisymbriifolium</v>
      </c>
      <c r="C171" s="117">
        <f>Voorraad_GANGBAAR!H180</f>
        <v>0</v>
      </c>
      <c r="D171" s="117" t="str">
        <f t="shared" si="8"/>
        <v>(0x18)+0</v>
      </c>
      <c r="E171" s="117">
        <f t="shared" si="9"/>
        <v>1</v>
      </c>
      <c r="F171" s="118" t="str">
        <f t="shared" si="10"/>
        <v>1 kist van 0 stuks</v>
      </c>
    </row>
    <row r="172" spans="1:6" ht="19.5" customHeight="1" x14ac:dyDescent="0.3">
      <c r="A172" s="116" t="str">
        <f>Voorraad_GANGBAAR!G181</f>
        <v>Lievevrouwebedstro ¦ 'Lieve-Vrouwe-Bedstro'</v>
      </c>
      <c r="B172" s="116" t="str">
        <f>Voorraad_GANGBAAR!Q181</f>
        <v>Galium odoratum / Asperula odorata</v>
      </c>
      <c r="C172" s="117">
        <f>Voorraad_GANGBAAR!H181</f>
        <v>0</v>
      </c>
      <c r="D172" s="117" t="str">
        <f t="shared" si="8"/>
        <v>(0x18)+0</v>
      </c>
      <c r="E172" s="117">
        <f t="shared" si="9"/>
        <v>1</v>
      </c>
      <c r="F172" s="118" t="str">
        <f t="shared" si="10"/>
        <v>1 kist van 0 stuks</v>
      </c>
    </row>
    <row r="173" spans="1:6" ht="19.5" customHeight="1" x14ac:dyDescent="0.3">
      <c r="A173" s="116" t="str">
        <f>Voorraad_GANGBAAR!G182</f>
        <v>Longkruid</v>
      </c>
      <c r="B173" s="116" t="str">
        <f>Voorraad_GANGBAAR!Q182</f>
        <v>Pulmonaria officinalis</v>
      </c>
      <c r="C173" s="117">
        <f>Voorraad_GANGBAAR!H182</f>
        <v>0</v>
      </c>
      <c r="D173" s="117" t="str">
        <f t="shared" si="8"/>
        <v>(0x18)+0</v>
      </c>
      <c r="E173" s="117">
        <f t="shared" si="9"/>
        <v>1</v>
      </c>
      <c r="F173" s="118" t="str">
        <f t="shared" si="10"/>
        <v>1 kist van 0 stuks</v>
      </c>
    </row>
    <row r="174" spans="1:6" ht="19.5" customHeight="1" x14ac:dyDescent="0.3">
      <c r="A174" s="116" t="str">
        <f>Voorraad_GANGBAAR!G183</f>
        <v>Maarts viooltje ¦ 'PAARS-BLAUW'</v>
      </c>
      <c r="B174" s="116" t="str">
        <f>Voorraad_GANGBAAR!Q183</f>
        <v>Viola odorata</v>
      </c>
      <c r="C174" s="117">
        <f>Voorraad_GANGBAAR!H183</f>
        <v>0</v>
      </c>
      <c r="D174" s="117" t="str">
        <f t="shared" si="8"/>
        <v>(0x18)+0</v>
      </c>
      <c r="E174" s="117">
        <f t="shared" si="9"/>
        <v>1</v>
      </c>
      <c r="F174" s="118" t="str">
        <f t="shared" si="10"/>
        <v>1 kist van 0 stuks</v>
      </c>
    </row>
    <row r="175" spans="1:6" ht="19.5" customHeight="1" x14ac:dyDescent="0.3">
      <c r="A175" s="116" t="str">
        <f>Voorraad_GANGBAAR!G184</f>
        <v>Maarts viooltje ¦ 'ROZE'</v>
      </c>
      <c r="B175" s="116" t="str">
        <f>Voorraad_GANGBAAR!Q184</f>
        <v>Viola odorata 'rubra'</v>
      </c>
      <c r="C175" s="117">
        <f>Voorraad_GANGBAAR!H184</f>
        <v>0</v>
      </c>
      <c r="D175" s="117" t="str">
        <f t="shared" si="8"/>
        <v>(0x18)+0</v>
      </c>
      <c r="E175" s="117">
        <f t="shared" si="9"/>
        <v>1</v>
      </c>
      <c r="F175" s="118" t="str">
        <f t="shared" si="10"/>
        <v>1 kist van 0 stuks</v>
      </c>
    </row>
    <row r="176" spans="1:6" ht="19.5" customHeight="1" x14ac:dyDescent="0.3">
      <c r="A176" s="116" t="str">
        <f>Voorraad_GANGBAAR!G185</f>
        <v>Maarts viooltje ¦ 'WIT'</v>
      </c>
      <c r="B176" s="116" t="str">
        <f>Voorraad_GANGBAAR!Q185</f>
        <v>Viola odorata 'alba'</v>
      </c>
      <c r="C176" s="117">
        <f>Voorraad_GANGBAAR!H185</f>
        <v>0</v>
      </c>
      <c r="D176" s="117" t="str">
        <f t="shared" si="8"/>
        <v>(0x18)+0</v>
      </c>
      <c r="E176" s="117">
        <f t="shared" si="9"/>
        <v>1</v>
      </c>
      <c r="F176" s="118" t="str">
        <f t="shared" si="10"/>
        <v>1 kist van 0 stuks</v>
      </c>
    </row>
    <row r="177" spans="1:6" ht="19.5" customHeight="1" x14ac:dyDescent="0.3">
      <c r="A177" s="116" t="str">
        <f>Voorraad_GANGBAAR!G186</f>
        <v>Madeliefje</v>
      </c>
      <c r="B177" s="116" t="str">
        <f>Voorraad_GANGBAAR!Q186</f>
        <v>Bellis perennis</v>
      </c>
      <c r="C177" s="117">
        <f>Voorraad_GANGBAAR!H186</f>
        <v>0</v>
      </c>
      <c r="D177" s="117" t="str">
        <f t="shared" si="8"/>
        <v>(0x18)+0</v>
      </c>
      <c r="E177" s="117">
        <f t="shared" si="9"/>
        <v>1</v>
      </c>
      <c r="F177" s="118" t="str">
        <f t="shared" si="10"/>
        <v>1 kist van 0 stuks</v>
      </c>
    </row>
    <row r="178" spans="1:6" ht="19.5" customHeight="1" x14ac:dyDescent="0.3">
      <c r="A178" s="116" t="str">
        <f>Voorraad_GANGBAAR!G187</f>
        <v>Malrove</v>
      </c>
      <c r="B178" s="116" t="str">
        <f>Voorraad_GANGBAAR!Q187</f>
        <v>Marrubium vulgare</v>
      </c>
      <c r="C178" s="117">
        <f>Voorraad_GANGBAAR!H187</f>
        <v>0</v>
      </c>
      <c r="D178" s="117" t="str">
        <f t="shared" si="8"/>
        <v>(0x18)+0</v>
      </c>
      <c r="E178" s="117">
        <f t="shared" si="9"/>
        <v>1</v>
      </c>
      <c r="F178" s="118" t="str">
        <f t="shared" si="10"/>
        <v>1 kist van 0 stuks</v>
      </c>
    </row>
    <row r="179" spans="1:6" ht="19.5" customHeight="1" x14ac:dyDescent="0.3">
      <c r="A179" s="116" t="str">
        <f>Voorraad_GANGBAAR!G188</f>
        <v>Mariadistel</v>
      </c>
      <c r="B179" s="116" t="str">
        <f>Voorraad_GANGBAAR!Q188</f>
        <v>Silybum marianum</v>
      </c>
      <c r="C179" s="117">
        <f>Voorraad_GANGBAAR!H188</f>
        <v>0</v>
      </c>
      <c r="D179" s="117" t="str">
        <f t="shared" si="8"/>
        <v>(0x18)+0</v>
      </c>
      <c r="E179" s="117">
        <f t="shared" si="9"/>
        <v>1</v>
      </c>
      <c r="F179" s="118" t="str">
        <f t="shared" si="10"/>
        <v>1 kist van 0 stuks</v>
      </c>
    </row>
    <row r="180" spans="1:6" ht="19.5" customHeight="1" x14ac:dyDescent="0.3">
      <c r="A180" s="116" t="str">
        <f>Voorraad_GANGBAAR!G189</f>
        <v>Marjolein ¦ 'Compacte'</v>
      </c>
      <c r="B180" s="116" t="str">
        <f>Voorraad_GANGBAAR!Q189</f>
        <v>Origanum x vulgare 'Compactum'</v>
      </c>
      <c r="C180" s="117">
        <f>Voorraad_GANGBAAR!H189</f>
        <v>0</v>
      </c>
      <c r="D180" s="117" t="str">
        <f t="shared" si="8"/>
        <v>(0x18)+0</v>
      </c>
      <c r="E180" s="117">
        <f t="shared" si="9"/>
        <v>1</v>
      </c>
      <c r="F180" s="118" t="str">
        <f t="shared" si="10"/>
        <v>1 kist van 0 stuks</v>
      </c>
    </row>
    <row r="181" spans="1:6" ht="19.5" customHeight="1" x14ac:dyDescent="0.3">
      <c r="A181" s="116" t="str">
        <f>Voorraad_GANGBAAR!G190</f>
        <v xml:space="preserve">Marjolein ¦ 'Goudkleurig' </v>
      </c>
      <c r="B181" s="116" t="str">
        <f>Voorraad_GANGBAAR!Q190</f>
        <v>Origanum x vulgare 'Aureum Green'</v>
      </c>
      <c r="C181" s="117">
        <f>Voorraad_GANGBAAR!H190</f>
        <v>0</v>
      </c>
      <c r="D181" s="117" t="str">
        <f t="shared" si="8"/>
        <v>(0x18)+0</v>
      </c>
      <c r="E181" s="117">
        <f t="shared" si="9"/>
        <v>1</v>
      </c>
      <c r="F181" s="118" t="str">
        <f t="shared" si="10"/>
        <v>1 kist van 0 stuks</v>
      </c>
    </row>
    <row r="182" spans="1:6" ht="19.5" customHeight="1" x14ac:dyDescent="0.3">
      <c r="A182" s="116" t="str">
        <f>Voorraad_GANGBAAR!G191</f>
        <v xml:space="preserve">Marjolein ¦ 'Hot &amp; Spicy' </v>
      </c>
      <c r="B182" s="116" t="str">
        <f>Voorraad_GANGBAAR!Q191</f>
        <v>Origanum x vulgare 'Hot and Spicy'</v>
      </c>
      <c r="C182" s="117">
        <f>Voorraad_GANGBAAR!H191</f>
        <v>0</v>
      </c>
      <c r="D182" s="117" t="str">
        <f t="shared" si="8"/>
        <v>(0x18)+0</v>
      </c>
      <c r="E182" s="117">
        <f t="shared" si="9"/>
        <v>1</v>
      </c>
      <c r="F182" s="118" t="str">
        <f t="shared" si="10"/>
        <v>1 kist van 0 stuks</v>
      </c>
    </row>
    <row r="183" spans="1:6" ht="19.5" customHeight="1" x14ac:dyDescent="0.3">
      <c r="A183" s="116" t="str">
        <f>Voorraad_GANGBAAR!G192</f>
        <v>Marjolein ¦ 'Wilde Marjolein' ¦ 'Oregano'</v>
      </c>
      <c r="B183" s="116" t="str">
        <f>Voorraad_GANGBAAR!Q192</f>
        <v>Origanum vulgare</v>
      </c>
      <c r="C183" s="117">
        <f>Voorraad_GANGBAAR!H192</f>
        <v>0</v>
      </c>
      <c r="D183" s="117" t="str">
        <f t="shared" si="8"/>
        <v>(0x18)+0</v>
      </c>
      <c r="E183" s="117">
        <f t="shared" si="9"/>
        <v>1</v>
      </c>
      <c r="F183" s="118" t="str">
        <f t="shared" si="10"/>
        <v>1 kist van 0 stuks</v>
      </c>
    </row>
    <row r="184" spans="1:6" ht="19.5" customHeight="1" x14ac:dyDescent="0.3">
      <c r="A184" s="116" t="str">
        <f>Voorraad_GANGBAAR!G193</f>
        <v>Meloenpeer 'Pepino'</v>
      </c>
      <c r="B184" s="116" t="str">
        <f>Voorraad_GANGBAAR!Q193</f>
        <v>Solanum muricatum Copa</v>
      </c>
      <c r="C184" s="117">
        <f>Voorraad_GANGBAAR!H193</f>
        <v>0</v>
      </c>
      <c r="D184" s="117" t="str">
        <f t="shared" si="8"/>
        <v>(0x18)+0</v>
      </c>
      <c r="E184" s="117">
        <f t="shared" si="9"/>
        <v>1</v>
      </c>
      <c r="F184" s="118" t="str">
        <f t="shared" si="10"/>
        <v>1 kist van 0 stuks</v>
      </c>
    </row>
    <row r="185" spans="1:6" ht="19.5" customHeight="1" x14ac:dyDescent="0.3">
      <c r="A185" s="116" t="str">
        <f>Voorraad_GANGBAAR!G194</f>
        <v>Mierikswortel</v>
      </c>
      <c r="B185" s="116" t="str">
        <f>Voorraad_GANGBAAR!Q194</f>
        <v>Armoracia rusticana</v>
      </c>
      <c r="C185" s="117">
        <f>Voorraad_GANGBAAR!H194</f>
        <v>0</v>
      </c>
      <c r="D185" s="117" t="str">
        <f t="shared" si="8"/>
        <v>(0x18)+0</v>
      </c>
      <c r="E185" s="117">
        <f t="shared" si="9"/>
        <v>1</v>
      </c>
      <c r="F185" s="118" t="str">
        <f t="shared" si="10"/>
        <v>1 kist van 0 stuks</v>
      </c>
    </row>
    <row r="186" spans="1:6" ht="19.5" customHeight="1" x14ac:dyDescent="0.3">
      <c r="A186" s="116" t="str">
        <f>Voorraad_GANGBAAR!G195</f>
        <v>Mirte</v>
      </c>
      <c r="B186" s="116" t="str">
        <f>Voorraad_GANGBAAR!Q195</f>
        <v>Myrtus communis</v>
      </c>
      <c r="C186" s="117">
        <f>Voorraad_GANGBAAR!H195</f>
        <v>0</v>
      </c>
      <c r="D186" s="117" t="str">
        <f t="shared" si="8"/>
        <v>(0x18)+0</v>
      </c>
      <c r="E186" s="117">
        <f t="shared" si="9"/>
        <v>1</v>
      </c>
      <c r="F186" s="118" t="str">
        <f t="shared" si="10"/>
        <v>1 kist van 0 stuks</v>
      </c>
    </row>
    <row r="187" spans="1:6" ht="19.5" customHeight="1" x14ac:dyDescent="0.3">
      <c r="A187" s="116" t="str">
        <f>Voorraad_GANGBAAR!G196</f>
        <v>Mitsuba 'Japanse peterselie'</v>
      </c>
      <c r="B187" s="116" t="str">
        <f>Voorraad_GANGBAAR!Q196</f>
        <v>Cryptotaenia japonica</v>
      </c>
      <c r="C187" s="117">
        <f>Voorraad_GANGBAAR!H196</f>
        <v>0</v>
      </c>
      <c r="D187" s="117" t="str">
        <f t="shared" si="8"/>
        <v>(0x18)+0</v>
      </c>
      <c r="E187" s="117">
        <f t="shared" si="9"/>
        <v>1</v>
      </c>
      <c r="F187" s="118" t="str">
        <f t="shared" si="10"/>
        <v>1 kist van 0 stuks</v>
      </c>
    </row>
    <row r="188" spans="1:6" ht="19.5" customHeight="1" x14ac:dyDescent="0.3">
      <c r="A188" s="116" t="str">
        <f>Voorraad_GANGBAAR!G197</f>
        <v>Moederkruid</v>
      </c>
      <c r="B188" s="116" t="str">
        <f>Voorraad_GANGBAAR!Q197</f>
        <v>Tanacetum parthenium / Matricaria</v>
      </c>
      <c r="C188" s="117">
        <f>Voorraad_GANGBAAR!H197</f>
        <v>0</v>
      </c>
      <c r="D188" s="117" t="str">
        <f t="shared" si="8"/>
        <v>(0x18)+0</v>
      </c>
      <c r="E188" s="117">
        <f t="shared" si="9"/>
        <v>1</v>
      </c>
      <c r="F188" s="118" t="str">
        <f t="shared" si="10"/>
        <v>1 kist van 0 stuks</v>
      </c>
    </row>
    <row r="189" spans="1:6" ht="19.5" customHeight="1" x14ac:dyDescent="0.3">
      <c r="A189" s="116" t="str">
        <f>Voorraad_GANGBAAR!G198</f>
        <v>Moerasspirea</v>
      </c>
      <c r="B189" s="116" t="str">
        <f>Voorraad_GANGBAAR!Q198</f>
        <v>Filipendula ulmaria / Spiraea ulmaria L.</v>
      </c>
      <c r="C189" s="117">
        <f>Voorraad_GANGBAAR!H198</f>
        <v>0</v>
      </c>
      <c r="D189" s="117" t="str">
        <f t="shared" si="8"/>
        <v>(0x18)+0</v>
      </c>
      <c r="E189" s="117">
        <f t="shared" si="9"/>
        <v>1</v>
      </c>
      <c r="F189" s="118" t="str">
        <f t="shared" si="10"/>
        <v>1 kist van 0 stuks</v>
      </c>
    </row>
    <row r="190" spans="1:6" ht="19.5" customHeight="1" x14ac:dyDescent="0.3">
      <c r="A190" s="116" t="str">
        <f>Voorraad_GANGBAAR!G199</f>
        <v>Moeslook</v>
      </c>
      <c r="B190" s="116" t="str">
        <f>Voorraad_GANGBAAR!Q199</f>
        <v xml:space="preserve">Allium oleraceum </v>
      </c>
      <c r="C190" s="117">
        <f>Voorraad_GANGBAAR!H199</f>
        <v>0</v>
      </c>
      <c r="D190" s="117" t="str">
        <f t="shared" si="8"/>
        <v>(0x18)+0</v>
      </c>
      <c r="E190" s="117">
        <f t="shared" si="9"/>
        <v>1</v>
      </c>
      <c r="F190" s="118" t="str">
        <f t="shared" si="10"/>
        <v>1 kist van 0 stuks</v>
      </c>
    </row>
    <row r="191" spans="1:6" ht="19.5" customHeight="1" x14ac:dyDescent="0.3">
      <c r="A191" s="116" t="str">
        <f>Voorraad_GANGBAAR!G200</f>
        <v>Mukunu-Wenna</v>
      </c>
      <c r="B191" s="116" t="str">
        <f>Voorraad_GANGBAAR!Q200</f>
        <v>Althernathera sesseli</v>
      </c>
      <c r="C191" s="117">
        <f>Voorraad_GANGBAAR!H200</f>
        <v>0</v>
      </c>
      <c r="D191" s="117" t="str">
        <f t="shared" si="8"/>
        <v>(0x18)+0</v>
      </c>
      <c r="E191" s="117">
        <f t="shared" si="9"/>
        <v>1</v>
      </c>
      <c r="F191" s="118" t="str">
        <f t="shared" si="10"/>
        <v>1 kist van 0 stuks</v>
      </c>
    </row>
    <row r="192" spans="1:6" ht="19.5" customHeight="1" x14ac:dyDescent="0.3">
      <c r="A192" s="116" t="str">
        <f>Voorraad_GANGBAAR!G201</f>
        <v>Munt ¦ 'Aardbei'</v>
      </c>
      <c r="B192" s="116" t="str">
        <f>Voorraad_GANGBAAR!Q201</f>
        <v>Mentha strawberry</v>
      </c>
      <c r="C192" s="117">
        <f>Voorraad_GANGBAAR!H201</f>
        <v>0</v>
      </c>
      <c r="D192" s="117" t="str">
        <f t="shared" si="8"/>
        <v>(0x18)+0</v>
      </c>
      <c r="E192" s="117">
        <f t="shared" si="9"/>
        <v>1</v>
      </c>
      <c r="F192" s="118" t="str">
        <f t="shared" si="10"/>
        <v>1 kist van 0 stuks</v>
      </c>
    </row>
    <row r="193" spans="1:6" ht="19.5" customHeight="1" x14ac:dyDescent="0.3">
      <c r="A193" s="116" t="str">
        <f>Voorraad_GANGBAAR!G202</f>
        <v>Munt ¦ 'Ananas' ¦ 'Bonte Appelmunt'</v>
      </c>
      <c r="B193" s="116" t="str">
        <f>Voorraad_GANGBAAR!Q202</f>
        <v xml:space="preserve">Mentha x suaveolens 'Variegata' </v>
      </c>
      <c r="C193" s="117">
        <f>Voorraad_GANGBAAR!H202</f>
        <v>0</v>
      </c>
      <c r="D193" s="117" t="str">
        <f t="shared" si="8"/>
        <v>(0x18)+0</v>
      </c>
      <c r="E193" s="117">
        <f t="shared" si="9"/>
        <v>1</v>
      </c>
      <c r="F193" s="118" t="str">
        <f t="shared" si="10"/>
        <v>1 kist van 0 stuks</v>
      </c>
    </row>
    <row r="194" spans="1:6" ht="19.5" customHeight="1" x14ac:dyDescent="0.3">
      <c r="A194" s="116" t="str">
        <f>Voorraad_GANGBAAR!G203</f>
        <v>Munt ¦ 'Appel'</v>
      </c>
      <c r="B194" s="116" t="str">
        <f>Voorraad_GANGBAAR!Q203</f>
        <v>Mentha x suaveolens 'Apple Mint'</v>
      </c>
      <c r="C194" s="117">
        <f>Voorraad_GANGBAAR!H203</f>
        <v>0</v>
      </c>
      <c r="D194" s="117" t="str">
        <f t="shared" si="8"/>
        <v>(0x18)+0</v>
      </c>
      <c r="E194" s="117">
        <f t="shared" si="9"/>
        <v>1</v>
      </c>
      <c r="F194" s="118" t="str">
        <f t="shared" si="10"/>
        <v>1 kist van 0 stuks</v>
      </c>
    </row>
    <row r="195" spans="1:6" ht="19.5" customHeight="1" x14ac:dyDescent="0.3">
      <c r="A195" s="116" t="str">
        <f>Voorraad_GANGBAAR!G204</f>
        <v>Munt ¦ 'Appelsien' ¦ 'Sinaasappel'</v>
      </c>
      <c r="B195" s="116" t="str">
        <f>Voorraad_GANGBAAR!Q204</f>
        <v>Mentha x piperita 'Orange'</v>
      </c>
      <c r="C195" s="117">
        <f>Voorraad_GANGBAAR!H204</f>
        <v>0</v>
      </c>
      <c r="D195" s="117" t="str">
        <f t="shared" si="8"/>
        <v>(0x18)+0</v>
      </c>
      <c r="E195" s="117">
        <f t="shared" si="9"/>
        <v>1</v>
      </c>
      <c r="F195" s="118" t="str">
        <f t="shared" si="10"/>
        <v>1 kist van 0 stuks</v>
      </c>
    </row>
    <row r="196" spans="1:6" ht="19.5" customHeight="1" x14ac:dyDescent="0.3">
      <c r="A196" s="116" t="str">
        <f>Voorraad_GANGBAAR!G205</f>
        <v xml:space="preserve">Munt ¦ 'Banaan' </v>
      </c>
      <c r="B196" s="116" t="str">
        <f>Voorraad_GANGBAAR!Q205</f>
        <v>Mentha arvensis Banana</v>
      </c>
      <c r="C196" s="117">
        <f>Voorraad_GANGBAAR!H205</f>
        <v>0</v>
      </c>
      <c r="D196" s="117" t="str">
        <f t="shared" ref="D196:D259" si="11">"("&amp;TRUNC(C196/18)&amp;"x18)"&amp;"+" &amp; MOD(C196,18)</f>
        <v>(0x18)+0</v>
      </c>
      <c r="E196" s="117">
        <f t="shared" si="9"/>
        <v>1</v>
      </c>
      <c r="F196" s="118" t="str">
        <f t="shared" si="10"/>
        <v>1 kist van 0 stuks</v>
      </c>
    </row>
    <row r="197" spans="1:6" ht="19.5" customHeight="1" x14ac:dyDescent="0.3">
      <c r="A197" s="116" t="str">
        <f>Voorraad_GANGBAAR!G206</f>
        <v xml:space="preserve">Munt ¦ 'Basilicum' </v>
      </c>
      <c r="B197" s="116" t="str">
        <f>Voorraad_GANGBAAR!Q206</f>
        <v>Mentha piperita citrata Basil</v>
      </c>
      <c r="C197" s="117">
        <f>Voorraad_GANGBAAR!H206</f>
        <v>0</v>
      </c>
      <c r="D197" s="117" t="str">
        <f t="shared" si="11"/>
        <v>(0x18)+0</v>
      </c>
      <c r="E197" s="117">
        <f t="shared" si="9"/>
        <v>1</v>
      </c>
      <c r="F197" s="118" t="str">
        <f t="shared" si="10"/>
        <v>1 kist van 0 stuks</v>
      </c>
    </row>
    <row r="198" spans="1:6" ht="19.5" customHeight="1" x14ac:dyDescent="0.3">
      <c r="A198" s="116" t="str">
        <f>Voorraad_GANGBAAR!G207</f>
        <v>Munt ¦ 'Berries and Cream'</v>
      </c>
      <c r="B198" s="116" t="str">
        <f>Voorraad_GANGBAAR!Q207</f>
        <v>Mentha x 'Berries and Cream'</v>
      </c>
      <c r="C198" s="117">
        <f>Voorraad_GANGBAAR!H207</f>
        <v>0</v>
      </c>
      <c r="D198" s="117" t="str">
        <f t="shared" si="11"/>
        <v>(0x18)+0</v>
      </c>
      <c r="E198" s="117">
        <f t="shared" si="9"/>
        <v>1</v>
      </c>
      <c r="F198" s="118" t="str">
        <f t="shared" si="10"/>
        <v>1 kist van 0 stuks</v>
      </c>
    </row>
    <row r="199" spans="1:6" ht="19.5" customHeight="1" x14ac:dyDescent="0.3">
      <c r="A199" s="116" t="str">
        <f>Voorraad_GANGBAAR!G208</f>
        <v xml:space="preserve">Munt ¦ 'Chocolademunt' </v>
      </c>
      <c r="B199" s="116" t="str">
        <f>Voorraad_GANGBAAR!Q208</f>
        <v>Mentha x piperita f. citrata x 'Chocolate'</v>
      </c>
      <c r="C199" s="117">
        <f>Voorraad_GANGBAAR!H208</f>
        <v>0</v>
      </c>
      <c r="D199" s="117" t="str">
        <f t="shared" si="11"/>
        <v>(0x18)+0</v>
      </c>
      <c r="E199" s="117">
        <f t="shared" si="9"/>
        <v>1</v>
      </c>
      <c r="F199" s="118" t="str">
        <f t="shared" si="10"/>
        <v>1 kist van 0 stuks</v>
      </c>
    </row>
    <row r="200" spans="1:6" ht="19.5" customHeight="1" x14ac:dyDescent="0.3">
      <c r="A200" s="116" t="str">
        <f>Voorraad_GANGBAAR!G209</f>
        <v>Munt ¦ 'Citroen'</v>
      </c>
      <c r="B200" s="116" t="str">
        <f>Voorraad_GANGBAAR!Q209</f>
        <v>Mentha x piperita 'Hillary's Sweet Lemon'</v>
      </c>
      <c r="C200" s="117">
        <f>Voorraad_GANGBAAR!H209</f>
        <v>0</v>
      </c>
      <c r="D200" s="117" t="str">
        <f t="shared" si="11"/>
        <v>(0x18)+0</v>
      </c>
      <c r="E200" s="117">
        <f t="shared" si="9"/>
        <v>1</v>
      </c>
      <c r="F200" s="118" t="str">
        <f t="shared" si="10"/>
        <v>1 kist van 0 stuks</v>
      </c>
    </row>
    <row r="201" spans="1:6" ht="19.5" customHeight="1" x14ac:dyDescent="0.3">
      <c r="A201" s="116" t="str">
        <f>Voorraad_GANGBAAR!G210</f>
        <v>Munt ¦ 'Citroen-Limoen'</v>
      </c>
      <c r="B201" s="116" t="str">
        <f>Voorraad_GANGBAAR!Q210</f>
        <v>Mentha x gentilis 'Lemon-Lime'</v>
      </c>
      <c r="C201" s="117">
        <f>Voorraad_GANGBAAR!H210</f>
        <v>0</v>
      </c>
      <c r="D201" s="117" t="str">
        <f t="shared" si="11"/>
        <v>(0x18)+0</v>
      </c>
      <c r="E201" s="117">
        <f t="shared" si="9"/>
        <v>1</v>
      </c>
      <c r="F201" s="118" t="str">
        <f t="shared" si="10"/>
        <v>1 kist van 0 stuks</v>
      </c>
    </row>
    <row r="202" spans="1:6" ht="19.5" customHeight="1" x14ac:dyDescent="0.3">
      <c r="A202" s="116" t="str">
        <f>Voorraad_GANGBAAR!G211</f>
        <v>Munt ¦ 'Corsicaanse'</v>
      </c>
      <c r="B202" s="116" t="str">
        <f>Voorraad_GANGBAAR!Q211</f>
        <v xml:space="preserve">Mentha requienii / Mentha corsica </v>
      </c>
      <c r="C202" s="117">
        <f>Voorraad_GANGBAAR!H211</f>
        <v>0</v>
      </c>
      <c r="D202" s="117" t="str">
        <f t="shared" si="11"/>
        <v>(0x18)+0</v>
      </c>
      <c r="E202" s="117">
        <f t="shared" si="9"/>
        <v>1</v>
      </c>
      <c r="F202" s="118" t="str">
        <f t="shared" si="10"/>
        <v>1 kist van 0 stuks</v>
      </c>
    </row>
    <row r="203" spans="1:6" ht="19.5" customHeight="1" x14ac:dyDescent="0.3">
      <c r="A203" s="116" t="str">
        <f>Voorraad_GANGBAAR!G212</f>
        <v>Munt ¦ 'Eau-de-Cologne'</v>
      </c>
      <c r="B203" s="116" t="str">
        <f>Voorraad_GANGBAAR!Q212</f>
        <v>Mentha x piperita citrata x 'Eau-de-Cologne'</v>
      </c>
      <c r="C203" s="117">
        <f>Voorraad_GANGBAAR!H212</f>
        <v>0</v>
      </c>
      <c r="D203" s="117" t="str">
        <f t="shared" si="11"/>
        <v>(0x18)+0</v>
      </c>
      <c r="E203" s="117">
        <f t="shared" si="9"/>
        <v>1</v>
      </c>
      <c r="F203" s="118" t="str">
        <f t="shared" si="10"/>
        <v>1 kist van 0 stuks</v>
      </c>
    </row>
    <row r="204" spans="1:6" ht="19.5" customHeight="1" x14ac:dyDescent="0.3">
      <c r="A204" s="116" t="str">
        <f>Voorraad_GANGBAAR!G213</f>
        <v>Munt ¦ 'Gember' - 'Palingkruid'</v>
      </c>
      <c r="B204" s="116" t="str">
        <f>Voorraad_GANGBAAR!Q213</f>
        <v>Mentha x gentilis 'variegata'</v>
      </c>
      <c r="C204" s="117">
        <f>Voorraad_GANGBAAR!H213</f>
        <v>0</v>
      </c>
      <c r="D204" s="117" t="str">
        <f t="shared" si="11"/>
        <v>(0x18)+0</v>
      </c>
      <c r="E204" s="117">
        <f t="shared" si="9"/>
        <v>1</v>
      </c>
      <c r="F204" s="118" t="str">
        <f t="shared" si="10"/>
        <v>1 kist van 0 stuks</v>
      </c>
    </row>
    <row r="205" spans="1:6" ht="19.5" customHeight="1" x14ac:dyDescent="0.3">
      <c r="A205" s="116" t="str">
        <f>Voorraad_GANGBAAR!G214</f>
        <v>Munt ¦ 'Groene' ¦ 'Aarmunt'</v>
      </c>
      <c r="B205" s="116" t="str">
        <f>Voorraad_GANGBAAR!Q214</f>
        <v>Mentha spicata 'Green Mint'</v>
      </c>
      <c r="C205" s="117">
        <f>Voorraad_GANGBAAR!H214</f>
        <v>0</v>
      </c>
      <c r="D205" s="117" t="str">
        <f t="shared" si="11"/>
        <v>(0x18)+0</v>
      </c>
      <c r="E205" s="117">
        <f t="shared" si="9"/>
        <v>1</v>
      </c>
      <c r="F205" s="118" t="str">
        <f t="shared" si="10"/>
        <v>1 kist van 0 stuks</v>
      </c>
    </row>
    <row r="206" spans="1:6" ht="19.5" customHeight="1" x14ac:dyDescent="0.3">
      <c r="A206" s="116" t="str">
        <f>Voorraad_GANGBAAR!G215</f>
        <v>Munt ¦ 'Ijsmunt'</v>
      </c>
      <c r="B206" s="116" t="str">
        <f>Voorraad_GANGBAAR!Q215</f>
        <v>Mentha rotundifolia 'Glaciale'</v>
      </c>
      <c r="C206" s="117">
        <f>Voorraad_GANGBAAR!H215</f>
        <v>0</v>
      </c>
      <c r="D206" s="117" t="str">
        <f t="shared" si="11"/>
        <v>(0x18)+0</v>
      </c>
      <c r="E206" s="117">
        <f t="shared" si="9"/>
        <v>1</v>
      </c>
      <c r="F206" s="118" t="str">
        <f t="shared" si="10"/>
        <v>1 kist van 0 stuks</v>
      </c>
    </row>
    <row r="207" spans="1:6" ht="19.5" customHeight="1" x14ac:dyDescent="0.3">
      <c r="A207" s="116" t="str">
        <f>Voorraad_GANGBAAR!G216</f>
        <v>Munt ¦ 'Indische'</v>
      </c>
      <c r="B207" s="116" t="str">
        <f>Voorraad_GANGBAAR!Q216</f>
        <v>Mentha Douglassii 'Indian Mint'</v>
      </c>
      <c r="C207" s="117">
        <f>Voorraad_GANGBAAR!H216</f>
        <v>0</v>
      </c>
      <c r="D207" s="117" t="str">
        <f t="shared" si="11"/>
        <v>(0x18)+0</v>
      </c>
      <c r="E207" s="117">
        <f t="shared" si="9"/>
        <v>1</v>
      </c>
      <c r="F207" s="118" t="str">
        <f t="shared" si="10"/>
        <v>1 kist van 0 stuks</v>
      </c>
    </row>
    <row r="208" spans="1:6" ht="19.5" customHeight="1" x14ac:dyDescent="0.3">
      <c r="A208" s="116" t="str">
        <f>Voorraad_GANGBAAR!G217</f>
        <v>Munt ¦ 'Kauwgum'</v>
      </c>
      <c r="B208" s="116" t="str">
        <f>Voorraad_GANGBAAR!Q217</f>
        <v>Mentha 'Chewing gum'</v>
      </c>
      <c r="C208" s="117">
        <f>Voorraad_GANGBAAR!H217</f>
        <v>0</v>
      </c>
      <c r="D208" s="117" t="str">
        <f t="shared" si="11"/>
        <v>(0x18)+0</v>
      </c>
      <c r="E208" s="117">
        <f t="shared" si="9"/>
        <v>1</v>
      </c>
      <c r="F208" s="118" t="str">
        <f t="shared" si="10"/>
        <v>1 kist van 0 stuks</v>
      </c>
    </row>
    <row r="209" spans="1:6" ht="19.5" customHeight="1" x14ac:dyDescent="0.3">
      <c r="A209" s="116" t="str">
        <f>Voorraad_GANGBAAR!G218</f>
        <v xml:space="preserve">Munt ¦ 'Kruizemunt' </v>
      </c>
      <c r="B209" s="116" t="str">
        <f>Voorraad_GANGBAAR!Q218</f>
        <v>Mentha spicata 'Crispa' / Mentha spicata 'Crispum'</v>
      </c>
      <c r="C209" s="117">
        <f>Voorraad_GANGBAAR!H218</f>
        <v>0</v>
      </c>
      <c r="D209" s="117" t="str">
        <f t="shared" si="11"/>
        <v>(0x18)+0</v>
      </c>
      <c r="E209" s="117">
        <f t="shared" si="9"/>
        <v>1</v>
      </c>
      <c r="F209" s="118" t="str">
        <f t="shared" si="10"/>
        <v>1 kist van 0 stuks</v>
      </c>
    </row>
    <row r="210" spans="1:6" ht="19.5" customHeight="1" x14ac:dyDescent="0.3">
      <c r="A210" s="116" t="str">
        <f>Voorraad_GANGBAAR!G219</f>
        <v>Munt ¦ 'Mandarijn'</v>
      </c>
      <c r="B210" s="116" t="str">
        <f>Voorraad_GANGBAAR!Q219</f>
        <v>Mentha 'Mandarin'</v>
      </c>
      <c r="C210" s="117">
        <f>Voorraad_GANGBAAR!H219</f>
        <v>0</v>
      </c>
      <c r="D210" s="117" t="str">
        <f t="shared" si="11"/>
        <v>(0x18)+0</v>
      </c>
      <c r="E210" s="117">
        <f t="shared" ref="E210:E273" si="12">IF(C210&lt;=27,
    1,
    IF(MOD(C210,25)=0,
        C210/25,
        TRUNC(C210/24) + IF(MOD(C210,24)&gt;0, 1, 0)
    )
)</f>
        <v>1</v>
      </c>
      <c r="F210" s="118" t="str">
        <f t="shared" ref="F210:F273" si="13">IF(C210&lt;=27,
   "1 kist van " &amp; C210 &amp; " stuks",
   IF(MOD(C210,25)=0,
       C210/25 &amp; " kist" &amp; IF(C210/25&gt;1,"en","") &amp; " van 25 stuks",
       TRUNC(C210/24) &amp; " kisten van 24 stuks" &amp; IF(MOD(C210,24)&gt;0,
           " + 1 kist van " &amp; MOD(C210,24) &amp; " stuks",
           "")
   )
)</f>
        <v>1 kist van 0 stuks</v>
      </c>
    </row>
    <row r="211" spans="1:6" ht="19.5" customHeight="1" x14ac:dyDescent="0.3">
      <c r="A211" s="116" t="str">
        <f>Voorraad_GANGBAAR!G220</f>
        <v>Munt ¦ 'Marokkaanse'</v>
      </c>
      <c r="B211" s="116" t="str">
        <f>Voorraad_GANGBAAR!Q220</f>
        <v>Mentha spicata 'Moroccan' / 'Maroccan Mint'</v>
      </c>
      <c r="C211" s="117">
        <f>Voorraad_GANGBAAR!H220</f>
        <v>0</v>
      </c>
      <c r="D211" s="117" t="str">
        <f t="shared" si="11"/>
        <v>(0x18)+0</v>
      </c>
      <c r="E211" s="117">
        <f t="shared" si="12"/>
        <v>1</v>
      </c>
      <c r="F211" s="118" t="str">
        <f t="shared" si="13"/>
        <v>1 kist van 0 stuks</v>
      </c>
    </row>
    <row r="212" spans="1:6" ht="19.5" customHeight="1" x14ac:dyDescent="0.3">
      <c r="A212" s="116" t="str">
        <f>Voorraad_GANGBAAR!G221</f>
        <v>Munt ¦ 'Marrakech' ¦ 'Mojito'</v>
      </c>
      <c r="B212" s="116" t="str">
        <f>Voorraad_GANGBAAR!Q221</f>
        <v>Mentha 'Marrakech'</v>
      </c>
      <c r="C212" s="117">
        <f>Voorraad_GANGBAAR!H221</f>
        <v>0</v>
      </c>
      <c r="D212" s="117" t="str">
        <f t="shared" si="11"/>
        <v>(0x18)+0</v>
      </c>
      <c r="E212" s="117">
        <f t="shared" si="12"/>
        <v>1</v>
      </c>
      <c r="F212" s="118" t="str">
        <f t="shared" si="13"/>
        <v>1 kist van 0 stuks</v>
      </c>
    </row>
    <row r="213" spans="1:6" ht="19.5" customHeight="1" x14ac:dyDescent="0.3">
      <c r="A213" s="116" t="str">
        <f>Voorraad_GANGBAAR!G222</f>
        <v>Munt ¦ 'Peer'</v>
      </c>
      <c r="B213" s="116" t="str">
        <f>Voorraad_GANGBAAR!Q222</f>
        <v>Mentha 'Jessica's Sweet Pear'</v>
      </c>
      <c r="C213" s="117">
        <f>Voorraad_GANGBAAR!H222</f>
        <v>0</v>
      </c>
      <c r="D213" s="117" t="str">
        <f t="shared" si="11"/>
        <v>(0x18)+0</v>
      </c>
      <c r="E213" s="117">
        <f t="shared" si="12"/>
        <v>1</v>
      </c>
      <c r="F213" s="118" t="str">
        <f t="shared" si="13"/>
        <v>1 kist van 0 stuks</v>
      </c>
    </row>
    <row r="214" spans="1:6" ht="19.5" customHeight="1" x14ac:dyDescent="0.3">
      <c r="A214" s="116" t="str">
        <f>Voorraad_GANGBAAR!G223</f>
        <v>Munt ¦ 'Pepermunt'</v>
      </c>
      <c r="B214" s="116" t="str">
        <f>Voorraad_GANGBAAR!Q223</f>
        <v>Mentha piperita</v>
      </c>
      <c r="C214" s="117">
        <f>Voorraad_GANGBAAR!H223</f>
        <v>0</v>
      </c>
      <c r="D214" s="117" t="str">
        <f t="shared" si="11"/>
        <v>(0x18)+0</v>
      </c>
      <c r="E214" s="117">
        <f t="shared" si="12"/>
        <v>1</v>
      </c>
      <c r="F214" s="118" t="str">
        <f t="shared" si="13"/>
        <v>1 kist van 0 stuks</v>
      </c>
    </row>
    <row r="215" spans="1:6" ht="19.5" customHeight="1" x14ac:dyDescent="0.3">
      <c r="A215" s="116" t="str">
        <f>Voorraad_GANGBAAR!G224</f>
        <v>Munt ¦ 'Polei'</v>
      </c>
      <c r="B215" s="116" t="str">
        <f>Voorraad_GANGBAAR!Q224</f>
        <v>Mentha pulegium</v>
      </c>
      <c r="C215" s="117">
        <f>Voorraad_GANGBAAR!H224</f>
        <v>0</v>
      </c>
      <c r="D215" s="117" t="str">
        <f t="shared" si="11"/>
        <v>(0x18)+0</v>
      </c>
      <c r="E215" s="117">
        <f t="shared" si="12"/>
        <v>1</v>
      </c>
      <c r="F215" s="118" t="str">
        <f t="shared" si="13"/>
        <v>1 kist van 0 stuks</v>
      </c>
    </row>
    <row r="216" spans="1:6" ht="19.5" customHeight="1" x14ac:dyDescent="0.3">
      <c r="A216" s="116" t="str">
        <f>Voorraad_GANGBAAR!G225</f>
        <v>Munt ¦ 'Pompelmoes'</v>
      </c>
      <c r="B216" s="116" t="str">
        <f>Voorraad_GANGBAAR!Q225</f>
        <v>Mentha x piperita f. citrata x 'Grapefruit'</v>
      </c>
      <c r="C216" s="117">
        <f>Voorraad_GANGBAAR!H225</f>
        <v>0</v>
      </c>
      <c r="D216" s="117" t="str">
        <f t="shared" si="11"/>
        <v>(0x18)+0</v>
      </c>
      <c r="E216" s="117">
        <f t="shared" si="12"/>
        <v>1</v>
      </c>
      <c r="F216" s="118" t="str">
        <f t="shared" si="13"/>
        <v>1 kist van 0 stuks</v>
      </c>
    </row>
    <row r="217" spans="1:6" ht="19.5" customHeight="1" x14ac:dyDescent="0.3">
      <c r="A217" s="116" t="str">
        <f>Voorraad_GANGBAAR!G226</f>
        <v>Munt ¦ 'Thaise'</v>
      </c>
      <c r="B217" s="116" t="str">
        <f>Voorraad_GANGBAAR!Q226</f>
        <v>Mentha Thai</v>
      </c>
      <c r="C217" s="117">
        <f>Voorraad_GANGBAAR!H226</f>
        <v>0</v>
      </c>
      <c r="D217" s="117" t="str">
        <f t="shared" si="11"/>
        <v>(0x18)+0</v>
      </c>
      <c r="E217" s="117">
        <f t="shared" si="12"/>
        <v>1</v>
      </c>
      <c r="F217" s="118" t="str">
        <f t="shared" si="13"/>
        <v>1 kist van 0 stuks</v>
      </c>
    </row>
    <row r="218" spans="1:6" ht="19.5" customHeight="1" x14ac:dyDescent="0.3">
      <c r="A218" s="116" t="str">
        <f>Voorraad_GANGBAAR!G227</f>
        <v>Munt ¦ 'Watermunt'</v>
      </c>
      <c r="B218" s="116" t="str">
        <f>Voorraad_GANGBAAR!Q227</f>
        <v>Mentha Aquatica</v>
      </c>
      <c r="C218" s="117">
        <f>Voorraad_GANGBAAR!H227</f>
        <v>0</v>
      </c>
      <c r="D218" s="117" t="str">
        <f t="shared" si="11"/>
        <v>(0x18)+0</v>
      </c>
      <c r="E218" s="117">
        <f t="shared" si="12"/>
        <v>1</v>
      </c>
      <c r="F218" s="118" t="str">
        <f t="shared" si="13"/>
        <v>1 kist van 0 stuks</v>
      </c>
    </row>
    <row r="219" spans="1:6" ht="19.5" customHeight="1" x14ac:dyDescent="0.3">
      <c r="A219" s="116" t="str">
        <f>Voorraad_GANGBAAR!G228</f>
        <v>Munt ¦ 'Witte Appelmunt'</v>
      </c>
      <c r="B219" s="116" t="str">
        <f>Voorraad_GANGBAAR!Q228</f>
        <v>Mentha x suaveolens 'Rokoko'</v>
      </c>
      <c r="C219" s="117">
        <f>Voorraad_GANGBAAR!H228</f>
        <v>0</v>
      </c>
      <c r="D219" s="117" t="str">
        <f t="shared" si="11"/>
        <v>(0x18)+0</v>
      </c>
      <c r="E219" s="117">
        <f t="shared" si="12"/>
        <v>1</v>
      </c>
      <c r="F219" s="118" t="str">
        <f t="shared" si="13"/>
        <v>1 kist van 0 stuks</v>
      </c>
    </row>
    <row r="220" spans="1:6" ht="19.5" customHeight="1" x14ac:dyDescent="0.3">
      <c r="A220" s="116" t="str">
        <f>Voorraad_GANGBAAR!G229</f>
        <v>Muntverbena 'Argentijnse'</v>
      </c>
      <c r="B220" s="116" t="str">
        <f>Voorraad_GANGBAAR!Q229</f>
        <v>Lippia polystacha</v>
      </c>
      <c r="C220" s="117">
        <f>Voorraad_GANGBAAR!H229</f>
        <v>0</v>
      </c>
      <c r="D220" s="117" t="str">
        <f t="shared" si="11"/>
        <v>(0x18)+0</v>
      </c>
      <c r="E220" s="117">
        <f t="shared" si="12"/>
        <v>1</v>
      </c>
      <c r="F220" s="118" t="str">
        <f t="shared" si="13"/>
        <v>1 kist van 0 stuks</v>
      </c>
    </row>
    <row r="221" spans="1:6" ht="19.5" customHeight="1" x14ac:dyDescent="0.3">
      <c r="A221" s="116" t="str">
        <f>Voorraad_GANGBAAR!G230</f>
        <v>Oca ¦ 'ROZE'</v>
      </c>
      <c r="B221" s="116" t="str">
        <f>Voorraad_GANGBAAR!Q230</f>
        <v>Oxalis tuberosa 'Pink'</v>
      </c>
      <c r="C221" s="117">
        <f>Voorraad_GANGBAAR!H230</f>
        <v>0</v>
      </c>
      <c r="D221" s="117" t="str">
        <f t="shared" si="11"/>
        <v>(0x18)+0</v>
      </c>
      <c r="E221" s="117">
        <f t="shared" si="12"/>
        <v>1</v>
      </c>
      <c r="F221" s="118" t="str">
        <f t="shared" si="13"/>
        <v>1 kist van 0 stuks</v>
      </c>
    </row>
    <row r="222" spans="1:6" ht="19.5" customHeight="1" x14ac:dyDescent="0.3">
      <c r="A222" s="116" t="str">
        <f>Voorraad_GANGBAAR!G231</f>
        <v>Oca ¦ 'WIT'</v>
      </c>
      <c r="B222" s="116" t="str">
        <f>Voorraad_GANGBAAR!Q231</f>
        <v>Oxalis tuberosa 'Wit'</v>
      </c>
      <c r="C222" s="117">
        <f>Voorraad_GANGBAAR!H231</f>
        <v>0</v>
      </c>
      <c r="D222" s="117" t="str">
        <f t="shared" si="11"/>
        <v>(0x18)+0</v>
      </c>
      <c r="E222" s="117">
        <f t="shared" si="12"/>
        <v>1</v>
      </c>
      <c r="F222" s="118" t="str">
        <f t="shared" si="13"/>
        <v>1 kist van 0 stuks</v>
      </c>
    </row>
    <row r="223" spans="1:6" ht="19.5" customHeight="1" x14ac:dyDescent="0.3">
      <c r="A223" s="116" t="str">
        <f>Voorraad_GANGBAAR!G232</f>
        <v>Oerprei ¦ 'Doorlevende prei'</v>
      </c>
      <c r="B223" s="116" t="str">
        <f>Voorraad_GANGBAAR!Q232</f>
        <v>Allium ampeloprasum (var. Holmense)</v>
      </c>
      <c r="C223" s="117">
        <f>Voorraad_GANGBAAR!H232</f>
        <v>0</v>
      </c>
      <c r="D223" s="117" t="str">
        <f t="shared" si="11"/>
        <v>(0x18)+0</v>
      </c>
      <c r="E223" s="117">
        <f t="shared" si="12"/>
        <v>1</v>
      </c>
      <c r="F223" s="118" t="str">
        <f t="shared" si="13"/>
        <v>1 kist van 0 stuks</v>
      </c>
    </row>
    <row r="224" spans="1:6" ht="19.5" customHeight="1" x14ac:dyDescent="0.3">
      <c r="A224" s="116" t="str">
        <f>Voorraad_GANGBAAR!G233</f>
        <v>Oesterblad ¦ 'Oyster Leave'</v>
      </c>
      <c r="B224" s="116" t="str">
        <f>Voorraad_GANGBAAR!Q233</f>
        <v>Mertensia maritima / 'Oyster Plant'</v>
      </c>
      <c r="C224" s="117">
        <f>Voorraad_GANGBAAR!H233</f>
        <v>0</v>
      </c>
      <c r="D224" s="117" t="str">
        <f t="shared" si="11"/>
        <v>(0x18)+0</v>
      </c>
      <c r="E224" s="117">
        <f t="shared" si="12"/>
        <v>1</v>
      </c>
      <c r="F224" s="118" t="str">
        <f t="shared" si="13"/>
        <v>1 kist van 0 stuks</v>
      </c>
    </row>
    <row r="225" spans="1:6" ht="19.5" customHeight="1" x14ac:dyDescent="0.3">
      <c r="A225" s="116" t="str">
        <f>Voorraad_GANGBAAR!G234</f>
        <v>Olijfkruid</v>
      </c>
      <c r="B225" s="116" t="str">
        <f>Voorraad_GANGBAAR!Q234</f>
        <v>Santolina viridis</v>
      </c>
      <c r="C225" s="117">
        <f>Voorraad_GANGBAAR!H234</f>
        <v>0</v>
      </c>
      <c r="D225" s="117" t="str">
        <f t="shared" si="11"/>
        <v>(0x18)+0</v>
      </c>
      <c r="E225" s="117">
        <f t="shared" si="12"/>
        <v>1</v>
      </c>
      <c r="F225" s="118" t="str">
        <f t="shared" si="13"/>
        <v>1 kist van 0 stuks</v>
      </c>
    </row>
    <row r="226" spans="1:6" ht="19.5" customHeight="1" x14ac:dyDescent="0.3">
      <c r="A226" s="116" t="str">
        <f>Voorraad_GANGBAAR!G235</f>
        <v>Olijfkruid ¦ 'Lemon Fizz'</v>
      </c>
      <c r="B226" s="116" t="str">
        <f>Voorraad_GANGBAAR!Q235</f>
        <v>Santolina viridis 'Lemon Fizz'</v>
      </c>
      <c r="C226" s="117">
        <f>Voorraad_GANGBAAR!H235</f>
        <v>0</v>
      </c>
      <c r="D226" s="117" t="str">
        <f t="shared" si="11"/>
        <v>(0x18)+0</v>
      </c>
      <c r="E226" s="117">
        <f t="shared" si="12"/>
        <v>1</v>
      </c>
      <c r="F226" s="118" t="str">
        <f t="shared" si="13"/>
        <v>1 kist van 0 stuks</v>
      </c>
    </row>
    <row r="227" spans="1:6" ht="19.5" customHeight="1" x14ac:dyDescent="0.3">
      <c r="A227" s="116" t="str">
        <f>Voorraad_GANGBAAR!G236</f>
        <v>Onsterfelijkheidskruid</v>
      </c>
      <c r="B227" s="116" t="str">
        <f>Voorraad_GANGBAAR!Q236</f>
        <v>Gynostemma pentaphyllum (Jiaogulan)</v>
      </c>
      <c r="C227" s="117">
        <f>Voorraad_GANGBAAR!H236</f>
        <v>0</v>
      </c>
      <c r="D227" s="117" t="str">
        <f t="shared" si="11"/>
        <v>(0x18)+0</v>
      </c>
      <c r="E227" s="117">
        <f t="shared" si="12"/>
        <v>1</v>
      </c>
      <c r="F227" s="118" t="str">
        <f t="shared" si="13"/>
        <v>1 kist van 0 stuks</v>
      </c>
    </row>
    <row r="228" spans="1:6" ht="19.5" customHeight="1" x14ac:dyDescent="0.3">
      <c r="A228" s="116" t="str">
        <f>Voorraad_GANGBAAR!G237</f>
        <v>Oost-Indische kers ¦ 'Empress Of India'</v>
      </c>
      <c r="B228" s="116" t="str">
        <f>Voorraad_GANGBAAR!Q237</f>
        <v>Tropaeolum 'Empress Of India'</v>
      </c>
      <c r="C228" s="117">
        <f>Voorraad_GANGBAAR!H237</f>
        <v>0</v>
      </c>
      <c r="D228" s="117" t="str">
        <f t="shared" si="11"/>
        <v>(0x18)+0</v>
      </c>
      <c r="E228" s="117">
        <f t="shared" si="12"/>
        <v>1</v>
      </c>
      <c r="F228" s="118" t="str">
        <f t="shared" si="13"/>
        <v>1 kist van 0 stuks</v>
      </c>
    </row>
    <row r="229" spans="1:6" ht="19.5" customHeight="1" x14ac:dyDescent="0.3">
      <c r="A229" s="116" t="str">
        <f>Voorraad_GANGBAAR!G238</f>
        <v>Oost-Indische kers ¦ 'Peach Melba'</v>
      </c>
      <c r="B229" s="116" t="str">
        <f>Voorraad_GANGBAAR!Q238</f>
        <v>Tropaeolum 'majus Peach Melba'</v>
      </c>
      <c r="C229" s="117">
        <f>Voorraad_GANGBAAR!H238</f>
        <v>0</v>
      </c>
      <c r="D229" s="117" t="str">
        <f t="shared" si="11"/>
        <v>(0x18)+0</v>
      </c>
      <c r="E229" s="117">
        <f t="shared" si="12"/>
        <v>1</v>
      </c>
      <c r="F229" s="118" t="str">
        <f t="shared" si="13"/>
        <v>1 kist van 0 stuks</v>
      </c>
    </row>
    <row r="230" spans="1:6" ht="19.5" customHeight="1" x14ac:dyDescent="0.3">
      <c r="A230" s="116" t="str">
        <f>Voorraad_GANGBAAR!G239</f>
        <v>Palingkruid - Munt ¦ 'Gember'</v>
      </c>
      <c r="B230" s="116" t="str">
        <f>Voorraad_GANGBAAR!Q239</f>
        <v>Mentha x gentilis 'variegata'</v>
      </c>
      <c r="C230" s="117">
        <f>Voorraad_GANGBAAR!H239</f>
        <v>0</v>
      </c>
      <c r="D230" s="117" t="str">
        <f t="shared" si="11"/>
        <v>(0x18)+0</v>
      </c>
      <c r="E230" s="117">
        <f t="shared" si="12"/>
        <v>1</v>
      </c>
      <c r="F230" s="118" t="str">
        <f t="shared" si="13"/>
        <v>1 kist van 0 stuks</v>
      </c>
    </row>
    <row r="231" spans="1:6" ht="19.5" customHeight="1" x14ac:dyDescent="0.3">
      <c r="A231" s="116" t="str">
        <f>Voorraad_GANGBAAR!G240</f>
        <v>Par-Cel ¦ 'Zwolsche Krul'</v>
      </c>
      <c r="B231" s="116" t="str">
        <f>Voorraad_GANGBAAR!Q240</f>
        <v>Apium graveolens secalinum</v>
      </c>
      <c r="C231" s="117">
        <f>Voorraad_GANGBAAR!H240</f>
        <v>0</v>
      </c>
      <c r="D231" s="117" t="str">
        <f t="shared" si="11"/>
        <v>(0x18)+0</v>
      </c>
      <c r="E231" s="117">
        <f t="shared" si="12"/>
        <v>1</v>
      </c>
      <c r="F231" s="118" t="str">
        <f t="shared" si="13"/>
        <v>1 kist van 0 stuks</v>
      </c>
    </row>
    <row r="232" spans="1:6" ht="19.5" customHeight="1" x14ac:dyDescent="0.3">
      <c r="A232" s="116" t="str">
        <f>Voorraad_GANGBAAR!G241</f>
        <v>Peperkers ¦ [P14]</v>
      </c>
      <c r="B232" s="116" t="str">
        <f>Voorraad_GANGBAAR!Q241</f>
        <v>Lepidium latifolium</v>
      </c>
      <c r="C232" s="117">
        <f>Voorraad_GANGBAAR!H241</f>
        <v>0</v>
      </c>
      <c r="D232" s="117" t="str">
        <f t="shared" si="11"/>
        <v>(0x18)+0</v>
      </c>
      <c r="E232" s="117">
        <f t="shared" si="12"/>
        <v>1</v>
      </c>
      <c r="F232" s="118" t="str">
        <f t="shared" si="13"/>
        <v>1 kist van 0 stuks</v>
      </c>
    </row>
    <row r="233" spans="1:6" ht="19.5" customHeight="1" x14ac:dyDescent="0.3">
      <c r="A233" s="116" t="str">
        <f>Voorraad_GANGBAAR!G242</f>
        <v xml:space="preserve">Peterselie ¦ 'Krulpeterselie' </v>
      </c>
      <c r="B233" s="116" t="str">
        <f>Voorraad_GANGBAAR!Q242</f>
        <v>Petroselinum crispum 'Crispum'</v>
      </c>
      <c r="C233" s="117">
        <f>Voorraad_GANGBAAR!H242</f>
        <v>0</v>
      </c>
      <c r="D233" s="117" t="str">
        <f t="shared" si="11"/>
        <v>(0x18)+0</v>
      </c>
      <c r="E233" s="117">
        <f t="shared" si="12"/>
        <v>1</v>
      </c>
      <c r="F233" s="118" t="str">
        <f t="shared" si="13"/>
        <v>1 kist van 0 stuks</v>
      </c>
    </row>
    <row r="234" spans="1:6" ht="19.5" customHeight="1" x14ac:dyDescent="0.3">
      <c r="A234" s="116" t="str">
        <f>Voorraad_GANGBAAR!G243</f>
        <v>Peterselie ¦ 'Platte' ¦ 'Franse'</v>
      </c>
      <c r="B234" s="116" t="str">
        <f>Voorraad_GANGBAAR!Q243</f>
        <v>Petroselinum crispum var. 'Neapolitanum'</v>
      </c>
      <c r="C234" s="117">
        <f>Voorraad_GANGBAAR!H243</f>
        <v>0</v>
      </c>
      <c r="D234" s="117" t="str">
        <f t="shared" si="11"/>
        <v>(0x18)+0</v>
      </c>
      <c r="E234" s="117">
        <f t="shared" si="12"/>
        <v>1</v>
      </c>
      <c r="F234" s="118" t="str">
        <f t="shared" si="13"/>
        <v>1 kist van 0 stuks</v>
      </c>
    </row>
    <row r="235" spans="1:6" ht="19.5" customHeight="1" x14ac:dyDescent="0.3">
      <c r="A235" s="116" t="str">
        <f>Voorraad_GANGBAAR!G244</f>
        <v>Pimpernel 'Kleine Pimpernel'</v>
      </c>
      <c r="B235" s="116" t="str">
        <f>Voorraad_GANGBAAR!Q244</f>
        <v>Sanguisorba minor</v>
      </c>
      <c r="C235" s="117">
        <f>Voorraad_GANGBAAR!H244</f>
        <v>0</v>
      </c>
      <c r="D235" s="117" t="str">
        <f t="shared" si="11"/>
        <v>(0x18)+0</v>
      </c>
      <c r="E235" s="117">
        <f t="shared" si="12"/>
        <v>1</v>
      </c>
      <c r="F235" s="118" t="str">
        <f t="shared" si="13"/>
        <v>1 kist van 0 stuks</v>
      </c>
    </row>
    <row r="236" spans="1:6" ht="19.5" customHeight="1" x14ac:dyDescent="0.3">
      <c r="A236" s="116" t="str">
        <f>Voorraad_GANGBAAR!G245</f>
        <v>Pinksterbloem</v>
      </c>
      <c r="B236" s="116" t="str">
        <f>Voorraad_GANGBAAR!Q245</f>
        <v>Cardamine pratensis</v>
      </c>
      <c r="C236" s="117">
        <f>Voorraad_GANGBAAR!H245</f>
        <v>0</v>
      </c>
      <c r="D236" s="117" t="str">
        <f t="shared" si="11"/>
        <v>(0x18)+0</v>
      </c>
      <c r="E236" s="117">
        <f t="shared" si="12"/>
        <v>1</v>
      </c>
      <c r="F236" s="118" t="str">
        <f t="shared" si="13"/>
        <v>1 kist van 0 stuks</v>
      </c>
    </row>
    <row r="237" spans="1:6" ht="19.5" customHeight="1" x14ac:dyDescent="0.3">
      <c r="A237" s="116" t="str">
        <f>Voorraad_GANGBAAR!G246</f>
        <v xml:space="preserve">Postelein 'Winterpostelein' </v>
      </c>
      <c r="B237" s="116" t="str">
        <f>Voorraad_GANGBAAR!Q246</f>
        <v>Claytonia perfoliata</v>
      </c>
      <c r="C237" s="117">
        <f>Voorraad_GANGBAAR!H246</f>
        <v>0</v>
      </c>
      <c r="D237" s="117" t="str">
        <f t="shared" si="11"/>
        <v>(0x18)+0</v>
      </c>
      <c r="E237" s="117">
        <f t="shared" si="12"/>
        <v>1</v>
      </c>
      <c r="F237" s="118" t="str">
        <f t="shared" si="13"/>
        <v>1 kist van 0 stuks</v>
      </c>
    </row>
    <row r="238" spans="1:6" ht="19.5" customHeight="1" x14ac:dyDescent="0.3">
      <c r="A238" s="116" t="str">
        <f>Voorraad_GANGBAAR!G247</f>
        <v>Rabarber</v>
      </c>
      <c r="B238" s="116" t="str">
        <f>Voorraad_GANGBAAR!Q247</f>
        <v>Rheum rhabarbarum</v>
      </c>
      <c r="C238" s="117">
        <f>Voorraad_GANGBAAR!H247</f>
        <v>0</v>
      </c>
      <c r="D238" s="117" t="str">
        <f t="shared" si="11"/>
        <v>(0x18)+0</v>
      </c>
      <c r="E238" s="117">
        <f t="shared" si="12"/>
        <v>1</v>
      </c>
      <c r="F238" s="118" t="str">
        <f t="shared" si="13"/>
        <v>1 kist van 0 stuks</v>
      </c>
    </row>
    <row r="239" spans="1:6" ht="19.5" customHeight="1" x14ac:dyDescent="0.3">
      <c r="A239" s="116" t="str">
        <f>Voorraad_GANGBAAR!G248</f>
        <v>Rabarber ¦ 'Canada Red' ¦  [P18]</v>
      </c>
      <c r="B239" s="116" t="str">
        <f>Voorraad_GANGBAAR!Q248</f>
        <v>Rheum rhabarbarum 'Canada Red'</v>
      </c>
      <c r="C239" s="117">
        <f>Voorraad_GANGBAAR!H248</f>
        <v>0</v>
      </c>
      <c r="D239" s="117" t="str">
        <f t="shared" si="11"/>
        <v>(0x18)+0</v>
      </c>
      <c r="E239" s="117">
        <f t="shared" si="12"/>
        <v>1</v>
      </c>
      <c r="F239" s="118" t="str">
        <f t="shared" si="13"/>
        <v>1 kist van 0 stuks</v>
      </c>
    </row>
    <row r="240" spans="1:6" ht="19.5" customHeight="1" x14ac:dyDescent="0.3">
      <c r="A240" s="116" t="str">
        <f>Voorraad_GANGBAAR!G249</f>
        <v>Rabarber ¦ 'Champagne' ¦  [P18]</v>
      </c>
      <c r="B240" s="116" t="str">
        <f>Voorraad_GANGBAAR!Q249</f>
        <v>Rheum rhabarbarum 'Champagne'</v>
      </c>
      <c r="C240" s="117">
        <f>Voorraad_GANGBAAR!H249</f>
        <v>0</v>
      </c>
      <c r="D240" s="117" t="str">
        <f t="shared" si="11"/>
        <v>(0x18)+0</v>
      </c>
      <c r="E240" s="117">
        <f t="shared" si="12"/>
        <v>1</v>
      </c>
      <c r="F240" s="118" t="str">
        <f t="shared" si="13"/>
        <v>1 kist van 0 stuks</v>
      </c>
    </row>
    <row r="241" spans="1:6" ht="19.5" customHeight="1" x14ac:dyDescent="0.3">
      <c r="A241" s="116" t="str">
        <f>Voorraad_GANGBAAR!G250</f>
        <v>Rabarber ¦ 'Frambozenrood' ¦ [P18]</v>
      </c>
      <c r="B241" s="116" t="str">
        <f>Voorraad_GANGBAAR!Q250</f>
        <v>Rheum rhabarbarum 'Frambozenrood'</v>
      </c>
      <c r="C241" s="117">
        <f>Voorraad_GANGBAAR!H250</f>
        <v>0</v>
      </c>
      <c r="D241" s="117" t="str">
        <f t="shared" si="11"/>
        <v>(0x18)+0</v>
      </c>
      <c r="E241" s="117">
        <f t="shared" si="12"/>
        <v>1</v>
      </c>
      <c r="F241" s="118" t="str">
        <f t="shared" si="13"/>
        <v>1 kist van 0 stuks</v>
      </c>
    </row>
    <row r="242" spans="1:6" ht="19.5" customHeight="1" x14ac:dyDescent="0.3">
      <c r="A242" s="116" t="str">
        <f>Voorraad_GANGBAAR!G251</f>
        <v>Rabarber ¦ 'Goliath' ¦ [P18]</v>
      </c>
      <c r="B242" s="116" t="str">
        <f>Voorraad_GANGBAAR!Q251</f>
        <v>Rheum rhabarbarum 'Goliath'</v>
      </c>
      <c r="C242" s="117">
        <f>Voorraad_GANGBAAR!H251</f>
        <v>0</v>
      </c>
      <c r="D242" s="117" t="str">
        <f t="shared" si="11"/>
        <v>(0x18)+0</v>
      </c>
      <c r="E242" s="117">
        <f t="shared" si="12"/>
        <v>1</v>
      </c>
      <c r="F242" s="118" t="str">
        <f t="shared" si="13"/>
        <v>1 kist van 0 stuks</v>
      </c>
    </row>
    <row r="243" spans="1:6" ht="19.5" customHeight="1" x14ac:dyDescent="0.3">
      <c r="A243" s="116" t="str">
        <f>Voorraad_GANGBAAR!G252</f>
        <v>Rabarber ¦ 'Holsteiner Blüt' ¦ [P18]</v>
      </c>
      <c r="B243" s="116" t="str">
        <f>Voorraad_GANGBAAR!Q252</f>
        <v>Rheum rhabarbarum 'Holsteiner Blüt'</v>
      </c>
      <c r="C243" s="117">
        <f>Voorraad_GANGBAAR!H252</f>
        <v>0</v>
      </c>
      <c r="D243" s="117" t="str">
        <f t="shared" si="11"/>
        <v>(0x18)+0</v>
      </c>
      <c r="E243" s="117">
        <f t="shared" si="12"/>
        <v>1</v>
      </c>
      <c r="F243" s="118" t="str">
        <f t="shared" si="13"/>
        <v>1 kist van 0 stuks</v>
      </c>
    </row>
    <row r="244" spans="1:6" ht="19.5" customHeight="1" x14ac:dyDescent="0.3">
      <c r="A244" s="116" t="str">
        <f>Voorraad_GANGBAAR!G253</f>
        <v>Rabarber ¦ 'Timperley Early' ¦ [P18]</v>
      </c>
      <c r="B244" s="116" t="str">
        <f>Voorraad_GANGBAAR!Q253</f>
        <v>Rheum rhabarbarum 'Timperley Early'</v>
      </c>
      <c r="C244" s="117">
        <f>Voorraad_GANGBAAR!H253</f>
        <v>0</v>
      </c>
      <c r="D244" s="117" t="str">
        <f t="shared" si="11"/>
        <v>(0x18)+0</v>
      </c>
      <c r="E244" s="117">
        <f t="shared" si="12"/>
        <v>1</v>
      </c>
      <c r="F244" s="118" t="str">
        <f t="shared" si="13"/>
        <v>1 kist van 0 stuks</v>
      </c>
    </row>
    <row r="245" spans="1:6" ht="19.5" customHeight="1" x14ac:dyDescent="0.3">
      <c r="A245" s="116" t="str">
        <f>Voorraad_GANGBAAR!G254</f>
        <v>Rabarber ¦ 'Victoria' ¦ [P18]</v>
      </c>
      <c r="B245" s="116" t="str">
        <f>Voorraad_GANGBAAR!Q254</f>
        <v>Rheum rhabarbarum 'Victoria'</v>
      </c>
      <c r="C245" s="117">
        <f>Voorraad_GANGBAAR!H254</f>
        <v>0</v>
      </c>
      <c r="D245" s="117" t="str">
        <f t="shared" si="11"/>
        <v>(0x18)+0</v>
      </c>
      <c r="E245" s="117">
        <f t="shared" si="12"/>
        <v>1</v>
      </c>
      <c r="F245" s="118" t="str">
        <f t="shared" si="13"/>
        <v>1 kist van 0 stuks</v>
      </c>
    </row>
    <row r="246" spans="1:6" ht="19.5" customHeight="1" x14ac:dyDescent="0.3">
      <c r="A246" s="116" t="str">
        <f>Voorraad_GANGBAAR!G255</f>
        <v>Roomse kervel</v>
      </c>
      <c r="B246" s="116" t="str">
        <f>Voorraad_GANGBAAR!Q255</f>
        <v>Myrrhis odorata</v>
      </c>
      <c r="C246" s="117">
        <f>Voorraad_GANGBAAR!H255</f>
        <v>0</v>
      </c>
      <c r="D246" s="117" t="str">
        <f t="shared" si="11"/>
        <v>(0x18)+0</v>
      </c>
      <c r="E246" s="117">
        <f t="shared" si="12"/>
        <v>1</v>
      </c>
      <c r="F246" s="118" t="str">
        <f t="shared" si="13"/>
        <v>1 kist van 0 stuks</v>
      </c>
    </row>
    <row r="247" spans="1:6" ht="19.5" customHeight="1" x14ac:dyDescent="0.3">
      <c r="A247" s="116" t="str">
        <f>Voorraad_GANGBAAR!G256</f>
        <v>Roze look</v>
      </c>
      <c r="B247" s="116" t="str">
        <f>Voorraad_GANGBAAR!Q256</f>
        <v>Allium roseum</v>
      </c>
      <c r="C247" s="117">
        <f>Voorraad_GANGBAAR!H256</f>
        <v>0</v>
      </c>
      <c r="D247" s="117" t="str">
        <f t="shared" si="11"/>
        <v>(0x18)+0</v>
      </c>
      <c r="E247" s="117">
        <f t="shared" si="12"/>
        <v>1</v>
      </c>
      <c r="F247" s="118" t="str">
        <f t="shared" si="13"/>
        <v>1 kist van 0 stuks</v>
      </c>
    </row>
    <row r="248" spans="1:6" ht="19.5" customHeight="1" x14ac:dyDescent="0.3">
      <c r="A248" s="116" t="str">
        <f>Voorraad_GANGBAAR!G257</f>
        <v>Rozemarijn ¦ Kruip - Hang - Growflow</v>
      </c>
      <c r="B248" s="116" t="str">
        <f>Voorraad_GANGBAAR!Q257</f>
        <v>Rosmarinus prostratus 'Riviera'</v>
      </c>
      <c r="C248" s="117">
        <f>Voorraad_GANGBAAR!H257</f>
        <v>0</v>
      </c>
      <c r="D248" s="117" t="str">
        <f t="shared" si="11"/>
        <v>(0x18)+0</v>
      </c>
      <c r="E248" s="117">
        <f t="shared" si="12"/>
        <v>1</v>
      </c>
      <c r="F248" s="118" t="str">
        <f t="shared" si="13"/>
        <v>1 kist van 0 stuks</v>
      </c>
    </row>
    <row r="249" spans="1:6" ht="19.5" customHeight="1" x14ac:dyDescent="0.3">
      <c r="A249" s="116" t="str">
        <f>Voorraad_GANGBAAR!G258</f>
        <v>Rozemarijn ¦ Opgaand</v>
      </c>
      <c r="B249" s="116" t="str">
        <f>Voorraad_GANGBAAR!Q258</f>
        <v>Rosmarinus officinalis</v>
      </c>
      <c r="C249" s="117">
        <f>Voorraad_GANGBAAR!H258</f>
        <v>0</v>
      </c>
      <c r="D249" s="117" t="str">
        <f t="shared" si="11"/>
        <v>(0x18)+0</v>
      </c>
      <c r="E249" s="117">
        <f t="shared" si="12"/>
        <v>1</v>
      </c>
      <c r="F249" s="118" t="str">
        <f t="shared" si="13"/>
        <v>1 kist van 0 stuks</v>
      </c>
    </row>
    <row r="250" spans="1:6" ht="19.5" customHeight="1" x14ac:dyDescent="0.3">
      <c r="A250" s="116" t="str">
        <f>Voorraad_GANGBAAR!G259</f>
        <v>Rozemarijn ¦ Opgaand ¦ 'Abraxas'</v>
      </c>
      <c r="B250" s="116" t="str">
        <f>Voorraad_GANGBAAR!Q259</f>
        <v>Rosmarinus officinalis 'Abraxas'</v>
      </c>
      <c r="C250" s="117">
        <f>Voorraad_GANGBAAR!H259</f>
        <v>0</v>
      </c>
      <c r="D250" s="117" t="str">
        <f t="shared" si="11"/>
        <v>(0x18)+0</v>
      </c>
      <c r="E250" s="117">
        <f t="shared" si="12"/>
        <v>1</v>
      </c>
      <c r="F250" s="118" t="str">
        <f t="shared" si="13"/>
        <v>1 kist van 0 stuks</v>
      </c>
    </row>
    <row r="251" spans="1:6" ht="19.5" customHeight="1" x14ac:dyDescent="0.3">
      <c r="A251" s="116" t="str">
        <f>Voorraad_GANGBAAR!G260</f>
        <v>Rozemarijn ¦ Opgaand ¦ 'Fijnbladig' ¦ 'Sissinghurst Blue'</v>
      </c>
      <c r="B251" s="116" t="str">
        <f>Voorraad_GANGBAAR!Q260</f>
        <v>Rosmarinus officinalis 'Sissinghurst Blue'</v>
      </c>
      <c r="C251" s="117">
        <f>Voorraad_GANGBAAR!H260</f>
        <v>0</v>
      </c>
      <c r="D251" s="117" t="str">
        <f t="shared" si="11"/>
        <v>(0x18)+0</v>
      </c>
      <c r="E251" s="117">
        <f t="shared" si="12"/>
        <v>1</v>
      </c>
      <c r="F251" s="118" t="str">
        <f t="shared" si="13"/>
        <v>1 kist van 0 stuks</v>
      </c>
    </row>
    <row r="252" spans="1:6" ht="19.5" customHeight="1" x14ac:dyDescent="0.3">
      <c r="A252" s="116" t="str">
        <f>Voorraad_GANGBAAR!G261</f>
        <v>Rozemarijn ¦ Opgaand ¦ 'Gember'</v>
      </c>
      <c r="B252" s="116" t="str">
        <f>Voorraad_GANGBAAR!Q261</f>
        <v>Rosmarinus officinalis 'Green Ginger'</v>
      </c>
      <c r="C252" s="117">
        <f>Voorraad_GANGBAAR!H261</f>
        <v>0</v>
      </c>
      <c r="D252" s="117" t="str">
        <f t="shared" si="11"/>
        <v>(0x18)+0</v>
      </c>
      <c r="E252" s="117">
        <f t="shared" si="12"/>
        <v>1</v>
      </c>
      <c r="F252" s="118" t="str">
        <f t="shared" si="13"/>
        <v>1 kist van 0 stuks</v>
      </c>
    </row>
    <row r="253" spans="1:6" ht="19.5" customHeight="1" x14ac:dyDescent="0.3">
      <c r="A253" s="116" t="str">
        <f>Voorraad_GANGBAAR!G262</f>
        <v>Rozemarijn ¦ Opgaand ¦ 'Sardinië'</v>
      </c>
      <c r="B253" s="116" t="str">
        <f>Voorraad_GANGBAAR!Q262</f>
        <v>Rosmarinus officinalis 'Improved'</v>
      </c>
      <c r="C253" s="117">
        <f>Voorraad_GANGBAAR!H262</f>
        <v>0</v>
      </c>
      <c r="D253" s="117" t="str">
        <f t="shared" si="11"/>
        <v>(0x18)+0</v>
      </c>
      <c r="E253" s="117">
        <f t="shared" si="12"/>
        <v>1</v>
      </c>
      <c r="F253" s="118" t="str">
        <f t="shared" si="13"/>
        <v>1 kist van 0 stuks</v>
      </c>
    </row>
    <row r="254" spans="1:6" ht="19.5" customHeight="1" x14ac:dyDescent="0.3">
      <c r="A254" s="116" t="str">
        <f>Voorraad_GANGBAAR!G263</f>
        <v>Rucola ¦ 'Raketsla' ¦ 'Notensla'</v>
      </c>
      <c r="B254" s="116" t="str">
        <f>Voorraad_GANGBAAR!Q263</f>
        <v>Eruca vesicaria subsp. Sativa / diplotaxis erucoides</v>
      </c>
      <c r="C254" s="117">
        <f>Voorraad_GANGBAAR!H263</f>
        <v>0</v>
      </c>
      <c r="D254" s="117" t="str">
        <f t="shared" si="11"/>
        <v>(0x18)+0</v>
      </c>
      <c r="E254" s="117">
        <f t="shared" si="12"/>
        <v>1</v>
      </c>
      <c r="F254" s="118" t="str">
        <f t="shared" si="13"/>
        <v>1 kist van 0 stuks</v>
      </c>
    </row>
    <row r="255" spans="1:6" ht="19.5" customHeight="1" x14ac:dyDescent="0.3">
      <c r="A255" s="116" t="str">
        <f>Voorraad_GANGBAAR!G264</f>
        <v>Safraankrokus</v>
      </c>
      <c r="B255" s="116" t="str">
        <f>Voorraad_GANGBAAR!Q264</f>
        <v>Crocus sativus</v>
      </c>
      <c r="C255" s="117">
        <f>Voorraad_GANGBAAR!H264</f>
        <v>0</v>
      </c>
      <c r="D255" s="117" t="str">
        <f t="shared" si="11"/>
        <v>(0x18)+0</v>
      </c>
      <c r="E255" s="117">
        <f t="shared" si="12"/>
        <v>1</v>
      </c>
      <c r="F255" s="118" t="str">
        <f t="shared" si="13"/>
        <v>1 kist van 0 stuks</v>
      </c>
    </row>
    <row r="256" spans="1:6" ht="19.5" customHeight="1" x14ac:dyDescent="0.3">
      <c r="A256" s="116" t="str">
        <f>Voorraad_GANGBAAR!G265</f>
        <v xml:space="preserve">Salie ¦ 'Ananas' </v>
      </c>
      <c r="B256" s="116" t="str">
        <f>Voorraad_GANGBAAR!Q265</f>
        <v>Salvia elegans 'Scarlet Pineapple'</v>
      </c>
      <c r="C256" s="117">
        <f>Voorraad_GANGBAAR!H265</f>
        <v>0</v>
      </c>
      <c r="D256" s="117" t="str">
        <f t="shared" si="11"/>
        <v>(0x18)+0</v>
      </c>
      <c r="E256" s="117">
        <f t="shared" si="12"/>
        <v>1</v>
      </c>
      <c r="F256" s="118" t="str">
        <f t="shared" si="13"/>
        <v>1 kist van 0 stuks</v>
      </c>
    </row>
    <row r="257" spans="1:6" ht="19.5" customHeight="1" x14ac:dyDescent="0.3">
      <c r="A257" s="116" t="str">
        <f>Voorraad_GANGBAAR!G266</f>
        <v>Salie ¦ 'Cassis'</v>
      </c>
      <c r="B257" s="116" t="str">
        <f>Voorraad_GANGBAAR!Q266</f>
        <v>Salvia discolor</v>
      </c>
      <c r="C257" s="117">
        <f>Voorraad_GANGBAAR!H266</f>
        <v>0</v>
      </c>
      <c r="D257" s="117" t="str">
        <f t="shared" si="11"/>
        <v>(0x18)+0</v>
      </c>
      <c r="E257" s="117">
        <f t="shared" si="12"/>
        <v>1</v>
      </c>
      <c r="F257" s="118" t="str">
        <f t="shared" si="13"/>
        <v>1 kist van 0 stuks</v>
      </c>
    </row>
    <row r="258" spans="1:6" ht="19.5" customHeight="1" x14ac:dyDescent="0.3">
      <c r="A258" s="116" t="str">
        <f>Voorraad_GANGBAAR!G267</f>
        <v>Salie ¦ 'Driekleurige'</v>
      </c>
      <c r="B258" s="116" t="str">
        <f>Voorraad_GANGBAAR!Q267</f>
        <v>Salvia officinalis 'Tricolor'</v>
      </c>
      <c r="C258" s="117">
        <f>Voorraad_GANGBAAR!H267</f>
        <v>0</v>
      </c>
      <c r="D258" s="117" t="str">
        <f t="shared" si="11"/>
        <v>(0x18)+0</v>
      </c>
      <c r="E258" s="117">
        <f t="shared" si="12"/>
        <v>1</v>
      </c>
      <c r="F258" s="118" t="str">
        <f t="shared" si="13"/>
        <v>1 kist van 0 stuks</v>
      </c>
    </row>
    <row r="259" spans="1:6" ht="19.5" customHeight="1" x14ac:dyDescent="0.3">
      <c r="A259" s="116" t="str">
        <f>Voorraad_GANGBAAR!G268</f>
        <v>Salie ¦ 'Geelbonte'</v>
      </c>
      <c r="B259" s="116" t="str">
        <f>Voorraad_GANGBAAR!Q268</f>
        <v>Salvia officinalis 'Aurea' /  'Icterina'</v>
      </c>
      <c r="C259" s="117">
        <f>Voorraad_GANGBAAR!H268</f>
        <v>0</v>
      </c>
      <c r="D259" s="117" t="str">
        <f t="shared" si="11"/>
        <v>(0x18)+0</v>
      </c>
      <c r="E259" s="117">
        <f t="shared" si="12"/>
        <v>1</v>
      </c>
      <c r="F259" s="118" t="str">
        <f t="shared" si="13"/>
        <v>1 kist van 0 stuks</v>
      </c>
    </row>
    <row r="260" spans="1:6" ht="19.5" customHeight="1" x14ac:dyDescent="0.3">
      <c r="A260" s="116" t="str">
        <f>Voorraad_GANGBAAR!G269</f>
        <v>Salie ¦ 'Groene'</v>
      </c>
      <c r="B260" s="116" t="str">
        <f>Voorraad_GANGBAAR!Q269</f>
        <v xml:space="preserve">Salvia officinalis </v>
      </c>
      <c r="C260" s="117">
        <f>Voorraad_GANGBAAR!H269</f>
        <v>0</v>
      </c>
      <c r="D260" s="117" t="str">
        <f t="shared" ref="D260:D323" si="14">"("&amp;TRUNC(C260/18)&amp;"x18)"&amp;"+" &amp; MOD(C260,18)</f>
        <v>(0x18)+0</v>
      </c>
      <c r="E260" s="117">
        <f t="shared" si="12"/>
        <v>1</v>
      </c>
      <c r="F260" s="118" t="str">
        <f t="shared" si="13"/>
        <v>1 kist van 0 stuks</v>
      </c>
    </row>
    <row r="261" spans="1:6" ht="19.5" customHeight="1" x14ac:dyDescent="0.3">
      <c r="A261" s="116" t="str">
        <f>Voorraad_GANGBAAR!G270</f>
        <v>Salie ¦ 'Grootbladig' ¦ 'Breedbladig'</v>
      </c>
      <c r="B261" s="116" t="str">
        <f>Voorraad_GANGBAAR!Q270</f>
        <v>Salvia officinalis 'Berggarten'</v>
      </c>
      <c r="C261" s="117">
        <f>Voorraad_GANGBAAR!H270</f>
        <v>0</v>
      </c>
      <c r="D261" s="117" t="str">
        <f t="shared" si="14"/>
        <v>(0x18)+0</v>
      </c>
      <c r="E261" s="117">
        <f t="shared" si="12"/>
        <v>1</v>
      </c>
      <c r="F261" s="118" t="str">
        <f t="shared" si="13"/>
        <v>1 kist van 0 stuks</v>
      </c>
    </row>
    <row r="262" spans="1:6" ht="19.5" customHeight="1" x14ac:dyDescent="0.3">
      <c r="A262" s="116" t="str">
        <f>Voorraad_GANGBAAR!G271</f>
        <v>Salie ¦ 'Growers Friend' ¦ 'Groene'</v>
      </c>
      <c r="B262" s="116" t="str">
        <f>Voorraad_GANGBAAR!Q271</f>
        <v>Salvia officinalis 'Growers Friend'</v>
      </c>
      <c r="C262" s="117">
        <f>Voorraad_GANGBAAR!H271</f>
        <v>0</v>
      </c>
      <c r="D262" s="117" t="str">
        <f t="shared" si="14"/>
        <v>(0x18)+0</v>
      </c>
      <c r="E262" s="117">
        <f t="shared" si="12"/>
        <v>1</v>
      </c>
      <c r="F262" s="118" t="str">
        <f t="shared" si="13"/>
        <v>1 kist van 0 stuks</v>
      </c>
    </row>
    <row r="263" spans="1:6" ht="19.5" customHeight="1" x14ac:dyDescent="0.3">
      <c r="A263" s="116" t="str">
        <f>Voorraad_GANGBAAR!G272</f>
        <v>Salie ¦ 'Honing-Meloen'</v>
      </c>
      <c r="B263" s="116" t="str">
        <f>Voorraad_GANGBAAR!Q272</f>
        <v>Salvia elegans Honey-Melon</v>
      </c>
      <c r="C263" s="117">
        <f>Voorraad_GANGBAAR!H272</f>
        <v>0</v>
      </c>
      <c r="D263" s="117" t="str">
        <f t="shared" si="14"/>
        <v>(0x18)+0</v>
      </c>
      <c r="E263" s="117">
        <f t="shared" si="12"/>
        <v>1</v>
      </c>
      <c r="F263" s="118" t="str">
        <f t="shared" si="13"/>
        <v>1 kist van 0 stuks</v>
      </c>
    </row>
    <row r="264" spans="1:6" ht="19.5" customHeight="1" x14ac:dyDescent="0.3">
      <c r="A264" s="116" t="str">
        <f>Voorraad_GANGBAAR!G273</f>
        <v xml:space="preserve">Salie ¦ 'Hot Lips' </v>
      </c>
      <c r="B264" s="116" t="str">
        <f>Voorraad_GANGBAAR!Q273</f>
        <v>Salvia greggii 'Hot Lips'</v>
      </c>
      <c r="C264" s="117">
        <f>Voorraad_GANGBAAR!H273</f>
        <v>0</v>
      </c>
      <c r="D264" s="117" t="str">
        <f t="shared" si="14"/>
        <v>(0x18)+0</v>
      </c>
      <c r="E264" s="117">
        <f t="shared" si="12"/>
        <v>1</v>
      </c>
      <c r="F264" s="118" t="str">
        <f t="shared" si="13"/>
        <v>1 kist van 0 stuks</v>
      </c>
    </row>
    <row r="265" spans="1:6" ht="19.5" customHeight="1" x14ac:dyDescent="0.3">
      <c r="A265" s="116" t="str">
        <f>Voorraad_GANGBAAR!G274</f>
        <v>Salie ¦ 'Hot Lips' ¦ 'Dark Purple'</v>
      </c>
      <c r="B265" s="116" t="str">
        <f>Voorraad_GANGBAAR!Q274</f>
        <v>Salvia greggii 'Hot Lips' 'Dark Purple'</v>
      </c>
      <c r="C265" s="117">
        <f>Voorraad_GANGBAAR!H274</f>
        <v>0</v>
      </c>
      <c r="D265" s="117" t="str">
        <f t="shared" si="14"/>
        <v>(0x18)+0</v>
      </c>
      <c r="E265" s="117">
        <f t="shared" si="12"/>
        <v>1</v>
      </c>
      <c r="F265" s="118" t="str">
        <f t="shared" si="13"/>
        <v>1 kist van 0 stuks</v>
      </c>
    </row>
    <row r="266" spans="1:6" ht="19.5" customHeight="1" x14ac:dyDescent="0.3">
      <c r="A266" s="116" t="str">
        <f>Voorraad_GANGBAAR!G275</f>
        <v>Salie ¦ 'Hot Lips' ¦ 'Lemon'</v>
      </c>
      <c r="B266" s="116" t="str">
        <f>Voorraad_GANGBAAR!Q275</f>
        <v>Salvia greggii 'Hot Lips' 'Lemon'</v>
      </c>
      <c r="C266" s="117">
        <f>Voorraad_GANGBAAR!H275</f>
        <v>0</v>
      </c>
      <c r="D266" s="117" t="str">
        <f t="shared" si="14"/>
        <v>(0x18)+0</v>
      </c>
      <c r="E266" s="117">
        <f t="shared" si="12"/>
        <v>1</v>
      </c>
      <c r="F266" s="118" t="str">
        <f t="shared" si="13"/>
        <v>1 kist van 0 stuks</v>
      </c>
    </row>
    <row r="267" spans="1:6" ht="19.5" customHeight="1" x14ac:dyDescent="0.3">
      <c r="A267" s="116" t="str">
        <f>Voorraad_GANGBAAR!G276</f>
        <v>Salie ¦ 'Hot Lips' ¦ 'Pink'</v>
      </c>
      <c r="B267" s="116" t="str">
        <f>Voorraad_GANGBAAR!Q276</f>
        <v>Salvia greggii 'Hot Lips' 'Pink'</v>
      </c>
      <c r="C267" s="117">
        <f>Voorraad_GANGBAAR!H276</f>
        <v>0</v>
      </c>
      <c r="D267" s="117" t="str">
        <f t="shared" si="14"/>
        <v>(0x18)+0</v>
      </c>
      <c r="E267" s="117">
        <f t="shared" si="12"/>
        <v>1</v>
      </c>
      <c r="F267" s="118" t="str">
        <f t="shared" si="13"/>
        <v>1 kist van 0 stuks</v>
      </c>
    </row>
    <row r="268" spans="1:6" ht="19.5" customHeight="1" x14ac:dyDescent="0.3">
      <c r="A268" s="116" t="str">
        <f>Voorraad_GANGBAAR!G277</f>
        <v>Salie ¦ 'Hot Lips' ¦ 'Red'</v>
      </c>
      <c r="B268" s="116" t="str">
        <f>Voorraad_GANGBAAR!Q277</f>
        <v>Salvia greggii 'Hot Lips' 'Red'</v>
      </c>
      <c r="C268" s="117">
        <f>Voorraad_GANGBAAR!H277</f>
        <v>0</v>
      </c>
      <c r="D268" s="117" t="str">
        <f t="shared" si="14"/>
        <v>(0x18)+0</v>
      </c>
      <c r="E268" s="117">
        <f t="shared" si="12"/>
        <v>1</v>
      </c>
      <c r="F268" s="118" t="str">
        <f t="shared" si="13"/>
        <v>1 kist van 0 stuks</v>
      </c>
    </row>
    <row r="269" spans="1:6" ht="19.5" customHeight="1" x14ac:dyDescent="0.3">
      <c r="A269" s="116" t="str">
        <f>Voorraad_GANGBAAR!G278</f>
        <v>Salie ¦ 'Hot Lips' ¦ 'White'</v>
      </c>
      <c r="B269" s="116" t="str">
        <f>Voorraad_GANGBAAR!Q278</f>
        <v>Salvia greggii 'Hot Lips' 'White'</v>
      </c>
      <c r="C269" s="117">
        <f>Voorraad_GANGBAAR!H278</f>
        <v>0</v>
      </c>
      <c r="D269" s="117" t="str">
        <f t="shared" si="14"/>
        <v>(0x18)+0</v>
      </c>
      <c r="E269" s="117">
        <f t="shared" si="12"/>
        <v>1</v>
      </c>
      <c r="F269" s="118" t="str">
        <f t="shared" si="13"/>
        <v>1 kist van 0 stuks</v>
      </c>
    </row>
    <row r="270" spans="1:6" ht="19.5" customHeight="1" x14ac:dyDescent="0.3">
      <c r="A270" s="116" t="str">
        <f>Voorraad_GANGBAAR!G279</f>
        <v xml:space="preserve">Salie ¦ 'Mandarijn' </v>
      </c>
      <c r="B270" s="116" t="str">
        <f>Voorraad_GANGBAAR!Q279</f>
        <v>Salvia elegans 'Scarlet Tangerine'</v>
      </c>
      <c r="C270" s="117">
        <f>Voorraad_GANGBAAR!H279</f>
        <v>0</v>
      </c>
      <c r="D270" s="117" t="str">
        <f t="shared" si="14"/>
        <v>(0x18)+0</v>
      </c>
      <c r="E270" s="117">
        <f t="shared" si="12"/>
        <v>1</v>
      </c>
      <c r="F270" s="118" t="str">
        <f t="shared" si="13"/>
        <v>1 kist van 0 stuks</v>
      </c>
    </row>
    <row r="271" spans="1:6" ht="19.5" customHeight="1" x14ac:dyDescent="0.3">
      <c r="A271" s="116" t="str">
        <f>Voorraad_GANGBAAR!G280</f>
        <v xml:space="preserve">Salie ¦ 'Peper' </v>
      </c>
      <c r="B271" s="116" t="str">
        <f>Voorraad_GANGBAAR!Q280</f>
        <v>Salvia uliginosa</v>
      </c>
      <c r="C271" s="117">
        <f>Voorraad_GANGBAAR!H280</f>
        <v>0</v>
      </c>
      <c r="D271" s="117" t="str">
        <f t="shared" si="14"/>
        <v>(0x18)+0</v>
      </c>
      <c r="E271" s="117">
        <f t="shared" si="12"/>
        <v>1</v>
      </c>
      <c r="F271" s="118" t="str">
        <f t="shared" si="13"/>
        <v>1 kist van 0 stuks</v>
      </c>
    </row>
    <row r="272" spans="1:6" ht="19.5" customHeight="1" x14ac:dyDescent="0.3">
      <c r="A272" s="116" t="str">
        <f>Voorraad_GANGBAAR!G281</f>
        <v>Salie ¦ 'Purpere' ¦ 'Paarse'</v>
      </c>
      <c r="B272" s="116" t="str">
        <f>Voorraad_GANGBAAR!Q281</f>
        <v>Salvia officinalis 'Purpurascens'  'Purpurea'</v>
      </c>
      <c r="C272" s="117">
        <f>Voorraad_GANGBAAR!H281</f>
        <v>0</v>
      </c>
      <c r="D272" s="117" t="str">
        <f t="shared" si="14"/>
        <v>(0x18)+0</v>
      </c>
      <c r="E272" s="117">
        <f t="shared" si="12"/>
        <v>1</v>
      </c>
      <c r="F272" s="118" t="str">
        <f t="shared" si="13"/>
        <v>1 kist van 0 stuks</v>
      </c>
    </row>
    <row r="273" spans="1:6" ht="19.5" customHeight="1" x14ac:dyDescent="0.3">
      <c r="A273" s="116" t="str">
        <f>Voorraad_GANGBAAR!G282</f>
        <v>Salie ¦ 'Scharlei' ¦ 'Muskaatsalie'</v>
      </c>
      <c r="B273" s="116" t="str">
        <f>Voorraad_GANGBAAR!Q282</f>
        <v>Salvia sclarea</v>
      </c>
      <c r="C273" s="117">
        <f>Voorraad_GANGBAAR!H282</f>
        <v>0</v>
      </c>
      <c r="D273" s="117" t="str">
        <f t="shared" si="14"/>
        <v>(0x18)+0</v>
      </c>
      <c r="E273" s="117">
        <f t="shared" si="12"/>
        <v>1</v>
      </c>
      <c r="F273" s="118" t="str">
        <f t="shared" si="13"/>
        <v>1 kist van 0 stuks</v>
      </c>
    </row>
    <row r="274" spans="1:6" ht="19.5" customHeight="1" x14ac:dyDescent="0.3">
      <c r="A274" s="116" t="str">
        <f>Voorraad_GANGBAAR!G283</f>
        <v>Salie ¦ 'Spaanse' ¦ 'Lavendel'</v>
      </c>
      <c r="B274" s="116" t="str">
        <f>Voorraad_GANGBAAR!Q283</f>
        <v>Salvia officinalis (subsp.) Lavandulifolia</v>
      </c>
      <c r="C274" s="117">
        <f>Voorraad_GANGBAAR!H283</f>
        <v>0</v>
      </c>
      <c r="D274" s="117" t="str">
        <f t="shared" si="14"/>
        <v>(0x18)+0</v>
      </c>
      <c r="E274" s="117">
        <f t="shared" ref="E274:E337" si="15">IF(C274&lt;=27,
    1,
    IF(MOD(C274,25)=0,
        C274/25,
        TRUNC(C274/24) + IF(MOD(C274,24)&gt;0, 1, 0)
    )
)</f>
        <v>1</v>
      </c>
      <c r="F274" s="118" t="str">
        <f t="shared" ref="F274:F337" si="16">IF(C274&lt;=27,
   "1 kist van " &amp; C274 &amp; " stuks",
   IF(MOD(C274,25)=0,
       C274/25 &amp; " kist" &amp; IF(C274/25&gt;1,"en","") &amp; " van 25 stuks",
       TRUNC(C274/24) &amp; " kisten van 24 stuks" &amp; IF(MOD(C274,24)&gt;0,
           " + 1 kist van " &amp; MOD(C274,24) &amp; " stuks",
           "")
   )
)</f>
        <v>1 kist van 0 stuks</v>
      </c>
    </row>
    <row r="275" spans="1:6" ht="19.5" customHeight="1" x14ac:dyDescent="0.3">
      <c r="A275" s="116" t="str">
        <f>Voorraad_GANGBAAR!G284</f>
        <v xml:space="preserve">Salie ¦ 'Veldsalie' </v>
      </c>
      <c r="B275" s="116" t="str">
        <f>Voorraad_GANGBAAR!Q284</f>
        <v>Salvia pratensis</v>
      </c>
      <c r="C275" s="117">
        <f>Voorraad_GANGBAAR!H284</f>
        <v>0</v>
      </c>
      <c r="D275" s="117" t="str">
        <f t="shared" si="14"/>
        <v>(0x18)+0</v>
      </c>
      <c r="E275" s="117">
        <f t="shared" si="15"/>
        <v>1</v>
      </c>
      <c r="F275" s="118" t="str">
        <f t="shared" si="16"/>
        <v>1 kist van 0 stuks</v>
      </c>
    </row>
    <row r="276" spans="1:6" ht="19.5" customHeight="1" x14ac:dyDescent="0.3">
      <c r="A276" s="116" t="str">
        <f>Voorraad_GANGBAAR!G285</f>
        <v>Salie ¦ 'Witte' ¦ 'Californische'</v>
      </c>
      <c r="B276" s="116" t="str">
        <f>Voorraad_GANGBAAR!Q285</f>
        <v>Salvia apiana</v>
      </c>
      <c r="C276" s="117">
        <f>Voorraad_GANGBAAR!H285</f>
        <v>0</v>
      </c>
      <c r="D276" s="117" t="str">
        <f t="shared" si="14"/>
        <v>(0x18)+0</v>
      </c>
      <c r="E276" s="117">
        <f t="shared" si="15"/>
        <v>1</v>
      </c>
      <c r="F276" s="118" t="str">
        <f t="shared" si="16"/>
        <v>1 kist van 0 stuks</v>
      </c>
    </row>
    <row r="277" spans="1:6" ht="19.5" customHeight="1" x14ac:dyDescent="0.3">
      <c r="A277" s="116" t="str">
        <f>Voorraad_GANGBAAR!G286</f>
        <v>Salie ¦ 'Zwarte bes'</v>
      </c>
      <c r="B277" s="116" t="str">
        <f>Voorraad_GANGBAAR!Q286</f>
        <v>Salvia microphylla 'Blackcurrant'</v>
      </c>
      <c r="C277" s="117">
        <f>Voorraad_GANGBAAR!H286</f>
        <v>0</v>
      </c>
      <c r="D277" s="117" t="str">
        <f t="shared" si="14"/>
        <v>(0x18)+0</v>
      </c>
      <c r="E277" s="117">
        <f t="shared" si="15"/>
        <v>1</v>
      </c>
      <c r="F277" s="118" t="str">
        <f t="shared" si="16"/>
        <v>1 kist van 0 stuks</v>
      </c>
    </row>
    <row r="278" spans="1:6" ht="19.5" customHeight="1" x14ac:dyDescent="0.3">
      <c r="A278" s="116" t="str">
        <f>Voorraad_GANGBAAR!G287</f>
        <v>Shiso ¦ Perilla ¦ 'GROEN'</v>
      </c>
      <c r="B278" s="116" t="str">
        <f>Voorraad_GANGBAAR!Q287</f>
        <v>Perilla frutescens 'Green'</v>
      </c>
      <c r="C278" s="117">
        <f>Voorraad_GANGBAAR!H287</f>
        <v>0</v>
      </c>
      <c r="D278" s="117" t="str">
        <f t="shared" si="14"/>
        <v>(0x18)+0</v>
      </c>
      <c r="E278" s="117">
        <f t="shared" si="15"/>
        <v>1</v>
      </c>
      <c r="F278" s="118" t="str">
        <f t="shared" si="16"/>
        <v>1 kist van 0 stuks</v>
      </c>
    </row>
    <row r="279" spans="1:6" ht="19.5" customHeight="1" x14ac:dyDescent="0.3">
      <c r="A279" s="116" t="str">
        <f>Voorraad_GANGBAAR!G288</f>
        <v>Shiso ¦ Perilla ¦ 'ROOD'</v>
      </c>
      <c r="B279" s="116" t="str">
        <f>Voorraad_GANGBAAR!Q288</f>
        <v>Perilla frutescens 'Red'</v>
      </c>
      <c r="C279" s="117">
        <f>Voorraad_GANGBAAR!H288</f>
        <v>0</v>
      </c>
      <c r="D279" s="117" t="str">
        <f t="shared" si="14"/>
        <v>(0x18)+0</v>
      </c>
      <c r="E279" s="117">
        <f t="shared" si="15"/>
        <v>1</v>
      </c>
      <c r="F279" s="118" t="str">
        <f t="shared" si="16"/>
        <v>1 kist van 0 stuks</v>
      </c>
    </row>
    <row r="280" spans="1:6" ht="19.5" customHeight="1" x14ac:dyDescent="0.3">
      <c r="A280" s="116" t="str">
        <f>Voorraad_GANGBAAR!G289</f>
        <v>Sierui ¦ 'Duitse knoflook' ¦ 'Eetbare sierui'</v>
      </c>
      <c r="B280" s="116" t="str">
        <f>Voorraad_GANGBAAR!Q289</f>
        <v>Allium senescens</v>
      </c>
      <c r="C280" s="117">
        <f>Voorraad_GANGBAAR!H289</f>
        <v>0</v>
      </c>
      <c r="D280" s="117" t="str">
        <f t="shared" si="14"/>
        <v>(0x18)+0</v>
      </c>
      <c r="E280" s="117">
        <f t="shared" si="15"/>
        <v>1</v>
      </c>
      <c r="F280" s="118" t="str">
        <f t="shared" si="16"/>
        <v>1 kist van 0 stuks</v>
      </c>
    </row>
    <row r="281" spans="1:6" ht="19.5" customHeight="1" x14ac:dyDescent="0.3">
      <c r="A281" s="116" t="str">
        <f>Voorraad_GANGBAAR!G290</f>
        <v>Sierui ¦ 'Duitse knoflook' ¦ 'Eetbare sierui' ¦ 'Roze' ¦ 'Compact'</v>
      </c>
      <c r="B281" s="116" t="str">
        <f>Voorraad_GANGBAAR!Q290</f>
        <v>Allium senescens montanum</v>
      </c>
      <c r="C281" s="117">
        <f>Voorraad_GANGBAAR!H290</f>
        <v>0</v>
      </c>
      <c r="D281" s="117" t="str">
        <f t="shared" si="14"/>
        <v>(0x18)+0</v>
      </c>
      <c r="E281" s="117">
        <f t="shared" si="15"/>
        <v>1</v>
      </c>
      <c r="F281" s="118" t="str">
        <f t="shared" si="16"/>
        <v>1 kist van 0 stuks</v>
      </c>
    </row>
    <row r="282" spans="1:6" ht="19.5" customHeight="1" x14ac:dyDescent="0.3">
      <c r="A282" s="116" t="str">
        <f>Voorraad_GANGBAAR!G291</f>
        <v>Sint-Janskruid</v>
      </c>
      <c r="B282" s="116" t="str">
        <f>Voorraad_GANGBAAR!Q291</f>
        <v>Hypericum perforatum</v>
      </c>
      <c r="C282" s="117">
        <f>Voorraad_GANGBAAR!H291</f>
        <v>0</v>
      </c>
      <c r="D282" s="117" t="str">
        <f t="shared" si="14"/>
        <v>(0x18)+0</v>
      </c>
      <c r="E282" s="117">
        <f t="shared" si="15"/>
        <v>1</v>
      </c>
      <c r="F282" s="118" t="str">
        <f t="shared" si="16"/>
        <v>1 kist van 0 stuks</v>
      </c>
    </row>
    <row r="283" spans="1:6" ht="19.5" customHeight="1" x14ac:dyDescent="0.3">
      <c r="A283" s="116" t="str">
        <f>Voorraad_GANGBAAR!G292</f>
        <v>Slangenlook</v>
      </c>
      <c r="B283" s="116" t="str">
        <f>Voorraad_GANGBAAR!Q292</f>
        <v>Allium scorodoprasum</v>
      </c>
      <c r="C283" s="117">
        <f>Voorraad_GANGBAAR!H292</f>
        <v>0</v>
      </c>
      <c r="D283" s="117" t="str">
        <f t="shared" si="14"/>
        <v>(0x18)+0</v>
      </c>
      <c r="E283" s="117">
        <f t="shared" si="15"/>
        <v>1</v>
      </c>
      <c r="F283" s="118" t="str">
        <f t="shared" si="16"/>
        <v>1 kist van 0 stuks</v>
      </c>
    </row>
    <row r="284" spans="1:6" ht="19.5" customHeight="1" x14ac:dyDescent="0.3">
      <c r="A284" s="116" t="str">
        <f>Voorraad_GANGBAAR!G293</f>
        <v>Sleutelbloem ¦ 'Echte'</v>
      </c>
      <c r="B284" s="116" t="str">
        <f>Voorraad_GANGBAAR!Q293</f>
        <v>Primula veris</v>
      </c>
      <c r="C284" s="117">
        <f>Voorraad_GANGBAAR!H293</f>
        <v>0</v>
      </c>
      <c r="D284" s="117" t="str">
        <f t="shared" si="14"/>
        <v>(0x18)+0</v>
      </c>
      <c r="E284" s="117">
        <f t="shared" si="15"/>
        <v>1</v>
      </c>
      <c r="F284" s="118" t="str">
        <f t="shared" si="16"/>
        <v>1 kist van 0 stuks</v>
      </c>
    </row>
    <row r="285" spans="1:6" ht="19.5" customHeight="1" x14ac:dyDescent="0.3">
      <c r="A285" s="116" t="str">
        <f>Voorraad_GANGBAAR!G294</f>
        <v>Sleutelbloem ¦ 'Stengelloze'</v>
      </c>
      <c r="B285" s="116" t="str">
        <f>Voorraad_GANGBAAR!Q294</f>
        <v>Primula vulgaris</v>
      </c>
      <c r="C285" s="117">
        <f>Voorraad_GANGBAAR!H294</f>
        <v>0</v>
      </c>
      <c r="D285" s="117" t="str">
        <f t="shared" si="14"/>
        <v>(0x18)+0</v>
      </c>
      <c r="E285" s="117">
        <f t="shared" si="15"/>
        <v>1</v>
      </c>
      <c r="F285" s="118" t="str">
        <f t="shared" si="16"/>
        <v>1 kist van 0 stuks</v>
      </c>
    </row>
    <row r="286" spans="1:6" ht="19.5" customHeight="1" x14ac:dyDescent="0.3">
      <c r="A286" s="116" t="str">
        <f>Voorraad_GANGBAAR!G295</f>
        <v>Sleutelbloem ¦ 'Sunset Shades'</v>
      </c>
      <c r="B286" s="116" t="str">
        <f>Voorraad_GANGBAAR!Q295</f>
        <v>Primula veris 'Sunset Shades'</v>
      </c>
      <c r="C286" s="117">
        <f>Voorraad_GANGBAAR!H295</f>
        <v>0</v>
      </c>
      <c r="D286" s="117" t="str">
        <f t="shared" si="14"/>
        <v>(0x18)+0</v>
      </c>
      <c r="E286" s="117">
        <f t="shared" si="15"/>
        <v>1</v>
      </c>
      <c r="F286" s="118" t="str">
        <f t="shared" si="16"/>
        <v>1 kist van 0 stuks</v>
      </c>
    </row>
    <row r="287" spans="1:6" ht="19.5" customHeight="1" x14ac:dyDescent="0.3">
      <c r="A287" s="116" t="str">
        <f>Voorraad_GANGBAAR!G296</f>
        <v>Smalle weegbree</v>
      </c>
      <c r="B287" s="116" t="str">
        <f>Voorraad_GANGBAAR!Q296</f>
        <v>Plantago lanceolata</v>
      </c>
      <c r="C287" s="117">
        <f>Voorraad_GANGBAAR!H296</f>
        <v>0</v>
      </c>
      <c r="D287" s="117" t="str">
        <f t="shared" si="14"/>
        <v>(0x18)+0</v>
      </c>
      <c r="E287" s="117">
        <f t="shared" si="15"/>
        <v>1</v>
      </c>
      <c r="F287" s="118" t="str">
        <f t="shared" si="16"/>
        <v>1 kist van 0 stuks</v>
      </c>
    </row>
    <row r="288" spans="1:6" ht="19.5" customHeight="1" x14ac:dyDescent="0.3">
      <c r="A288" s="116" t="str">
        <f>Voorraad_GANGBAAR!G297</f>
        <v>Smeerwortel ¦ 'Gewone'</v>
      </c>
      <c r="B288" s="116" t="str">
        <f>Voorraad_GANGBAAR!Q297</f>
        <v>Symphytum officinale</v>
      </c>
      <c r="C288" s="117">
        <f>Voorraad_GANGBAAR!H297</f>
        <v>0</v>
      </c>
      <c r="D288" s="117" t="str">
        <f t="shared" si="14"/>
        <v>(0x18)+0</v>
      </c>
      <c r="E288" s="117">
        <f t="shared" si="15"/>
        <v>1</v>
      </c>
      <c r="F288" s="118" t="str">
        <f t="shared" si="16"/>
        <v>1 kist van 0 stuks</v>
      </c>
    </row>
    <row r="289" spans="1:6" ht="19.5" customHeight="1" x14ac:dyDescent="0.3">
      <c r="A289" s="116" t="str">
        <f>Voorraad_GANGBAAR!G298</f>
        <v>Smeerwortel ¦ 'WIT'</v>
      </c>
      <c r="B289" s="116" t="str">
        <f>Voorraad_GANGBAAR!Q298</f>
        <v>Symphytum grandiflorum</v>
      </c>
      <c r="C289" s="117">
        <f>Voorraad_GANGBAAR!H298</f>
        <v>0</v>
      </c>
      <c r="D289" s="117" t="str">
        <f t="shared" si="14"/>
        <v>(0x18)+0</v>
      </c>
      <c r="E289" s="117">
        <f t="shared" si="15"/>
        <v>1</v>
      </c>
      <c r="F289" s="118" t="str">
        <f t="shared" si="16"/>
        <v>1 kist van 0 stuks</v>
      </c>
    </row>
    <row r="290" spans="1:6" ht="19.5" customHeight="1" x14ac:dyDescent="0.3">
      <c r="A290" s="116" t="str">
        <f>Voorraad_GANGBAAR!G299</f>
        <v>Speenkruid ¦ 'Gewoon'</v>
      </c>
      <c r="B290" s="116" t="str">
        <f>Voorraad_GANGBAAR!Q299</f>
        <v xml:space="preserve">Ranunculus ficaria subsp. Bulbilifer / Ficaria verna </v>
      </c>
      <c r="C290" s="117">
        <f>Voorraad_GANGBAAR!H299</f>
        <v>0</v>
      </c>
      <c r="D290" s="117" t="str">
        <f t="shared" si="14"/>
        <v>(0x18)+0</v>
      </c>
      <c r="E290" s="117">
        <f t="shared" si="15"/>
        <v>1</v>
      </c>
      <c r="F290" s="118" t="str">
        <f t="shared" si="16"/>
        <v>1 kist van 0 stuks</v>
      </c>
    </row>
    <row r="291" spans="1:6" ht="19.5" customHeight="1" x14ac:dyDescent="0.3">
      <c r="A291" s="116" t="str">
        <f>Voorraad_GANGBAAR!G300</f>
        <v>Spiraalknoflook</v>
      </c>
      <c r="B291" s="116" t="str">
        <f>Voorraad_GANGBAAR!Q300</f>
        <v>Allium sativum var ophioscorodon</v>
      </c>
      <c r="C291" s="117">
        <f>Voorraad_GANGBAAR!H300</f>
        <v>0</v>
      </c>
      <c r="D291" s="117" t="str">
        <f t="shared" si="14"/>
        <v>(0x18)+0</v>
      </c>
      <c r="E291" s="117">
        <f t="shared" si="15"/>
        <v>1</v>
      </c>
      <c r="F291" s="118" t="str">
        <f t="shared" si="16"/>
        <v>1 kist van 0 stuks</v>
      </c>
    </row>
    <row r="292" spans="1:6" ht="19.5" customHeight="1" x14ac:dyDescent="0.3">
      <c r="A292" s="116" t="str">
        <f>Voorraad_GANGBAAR!G301</f>
        <v>Stevia ¦ 'Suikerplant' ¦ 'Honingkruid'</v>
      </c>
      <c r="B292" s="116" t="str">
        <f>Voorraad_GANGBAAR!Q301</f>
        <v>Stevia rebaudiana / Stevia rebaudiana Bertoni</v>
      </c>
      <c r="C292" s="117">
        <f>Voorraad_GANGBAAR!H301</f>
        <v>0</v>
      </c>
      <c r="D292" s="117" t="str">
        <f t="shared" si="14"/>
        <v>(0x18)+0</v>
      </c>
      <c r="E292" s="117">
        <f t="shared" si="15"/>
        <v>1</v>
      </c>
      <c r="F292" s="118" t="str">
        <f t="shared" si="16"/>
        <v>1 kist van 0 stuks</v>
      </c>
    </row>
    <row r="293" spans="1:6" ht="19.5" customHeight="1" x14ac:dyDescent="0.3">
      <c r="A293" s="116" t="str">
        <f>Voorraad_GANGBAAR!G302</f>
        <v>Stokroos ¦ 'Zwarte'</v>
      </c>
      <c r="B293" s="116" t="str">
        <f>Voorraad_GANGBAAR!Q302</f>
        <v>Alcea rosea 'Black'</v>
      </c>
      <c r="C293" s="117">
        <f>Voorraad_GANGBAAR!H302</f>
        <v>0</v>
      </c>
      <c r="D293" s="117" t="str">
        <f t="shared" si="14"/>
        <v>(0x18)+0</v>
      </c>
      <c r="E293" s="117">
        <f t="shared" si="15"/>
        <v>1</v>
      </c>
      <c r="F293" s="118" t="str">
        <f t="shared" si="16"/>
        <v>1 kist van 0 stuks</v>
      </c>
    </row>
    <row r="294" spans="1:6" ht="19.5" customHeight="1" x14ac:dyDescent="0.3">
      <c r="A294" s="116" t="str">
        <f>Voorraad_GANGBAAR!G303</f>
        <v>Suikerwortel ¦ [P14]</v>
      </c>
      <c r="B294" s="116" t="str">
        <f>Voorraad_GANGBAAR!Q303</f>
        <v>Sium sisarum</v>
      </c>
      <c r="C294" s="117">
        <f>Voorraad_GANGBAAR!H303</f>
        <v>0</v>
      </c>
      <c r="D294" s="117" t="str">
        <f t="shared" si="14"/>
        <v>(0x18)+0</v>
      </c>
      <c r="E294" s="117">
        <f t="shared" si="15"/>
        <v>1</v>
      </c>
      <c r="F294" s="118" t="str">
        <f t="shared" si="16"/>
        <v>1 kist van 0 stuks</v>
      </c>
    </row>
    <row r="295" spans="1:6" ht="19.5" customHeight="1" x14ac:dyDescent="0.3">
      <c r="A295" s="116" t="str">
        <f>Voorraad_GANGBAAR!G304</f>
        <v>Sweetgrass ¦ 'Vanillegras' ¦ 'Geurgras'</v>
      </c>
      <c r="B295" s="116" t="str">
        <f>Voorraad_GANGBAAR!Q304</f>
        <v>Hierochloe odorata / Anthoxanthum nitens</v>
      </c>
      <c r="C295" s="117">
        <f>Voorraad_GANGBAAR!H304</f>
        <v>0</v>
      </c>
      <c r="D295" s="117" t="str">
        <f t="shared" si="14"/>
        <v>(0x18)+0</v>
      </c>
      <c r="E295" s="117">
        <f t="shared" si="15"/>
        <v>1</v>
      </c>
      <c r="F295" s="118" t="str">
        <f t="shared" si="16"/>
        <v>1 kist van 0 stuks</v>
      </c>
    </row>
    <row r="296" spans="1:6" ht="19.5" customHeight="1" x14ac:dyDescent="0.3">
      <c r="A296" s="116" t="str">
        <f>Voorraad_GANGBAAR!G305</f>
        <v>Teunisbloem</v>
      </c>
      <c r="B296" s="116" t="str">
        <f>Voorraad_GANGBAAR!Q305</f>
        <v>Oenothera</v>
      </c>
      <c r="C296" s="117">
        <f>Voorraad_GANGBAAR!H305</f>
        <v>0</v>
      </c>
      <c r="D296" s="117" t="str">
        <f t="shared" si="14"/>
        <v>(0x18)+0</v>
      </c>
      <c r="E296" s="117">
        <f t="shared" si="15"/>
        <v>1</v>
      </c>
      <c r="F296" s="118" t="str">
        <f t="shared" si="16"/>
        <v>1 kist van 0 stuks</v>
      </c>
    </row>
    <row r="297" spans="1:6" ht="19.5" customHeight="1" x14ac:dyDescent="0.3">
      <c r="A297" s="116" t="str">
        <f>Voorraad_GANGBAAR!G306</f>
        <v>Theeplant ¦ [P14]</v>
      </c>
      <c r="B297" s="116" t="str">
        <f>Voorraad_GANGBAAR!Q306</f>
        <v>Camelia sinensis</v>
      </c>
      <c r="C297" s="117">
        <f>Voorraad_GANGBAAR!H306</f>
        <v>0</v>
      </c>
      <c r="D297" s="117" t="str">
        <f t="shared" si="14"/>
        <v>(0x18)+0</v>
      </c>
      <c r="E297" s="117">
        <f t="shared" si="15"/>
        <v>1</v>
      </c>
      <c r="F297" s="118" t="str">
        <f t="shared" si="16"/>
        <v>1 kist van 0 stuks</v>
      </c>
    </row>
    <row r="298" spans="1:6" ht="19.5" customHeight="1" x14ac:dyDescent="0.3">
      <c r="A298" s="116" t="str">
        <f>Voorraad_GANGBAAR!G307</f>
        <v>Tijm ¦ 'Appelsien' ¦ 'Sinaasappel'</v>
      </c>
      <c r="B298" s="116" t="str">
        <f>Voorraad_GANGBAAR!Q307</f>
        <v>Thymus citriodorus 'Fragrantissimus'</v>
      </c>
      <c r="C298" s="117">
        <f>Voorraad_GANGBAAR!H307</f>
        <v>0</v>
      </c>
      <c r="D298" s="117" t="str">
        <f t="shared" si="14"/>
        <v>(0x18)+0</v>
      </c>
      <c r="E298" s="117">
        <f t="shared" si="15"/>
        <v>1</v>
      </c>
      <c r="F298" s="118" t="str">
        <f t="shared" si="16"/>
        <v>1 kist van 0 stuks</v>
      </c>
    </row>
    <row r="299" spans="1:6" ht="19.5" customHeight="1" x14ac:dyDescent="0.3">
      <c r="A299" s="116" t="str">
        <f>Voorraad_GANGBAAR!G308</f>
        <v>Tijm ¦ 'Caborn wine and rose'</v>
      </c>
      <c r="B299" s="116" t="str">
        <f>Voorraad_GANGBAAR!Q308</f>
        <v>Thymus 'Caborn wine and rose'</v>
      </c>
      <c r="C299" s="117">
        <f>Voorraad_GANGBAAR!H308</f>
        <v>0</v>
      </c>
      <c r="D299" s="117" t="str">
        <f t="shared" si="14"/>
        <v>(0x18)+0</v>
      </c>
      <c r="E299" s="117">
        <f t="shared" si="15"/>
        <v>1</v>
      </c>
      <c r="F299" s="118" t="str">
        <f t="shared" si="16"/>
        <v>1 kist van 0 stuks</v>
      </c>
    </row>
    <row r="300" spans="1:6" ht="19.5" customHeight="1" x14ac:dyDescent="0.3">
      <c r="A300" s="116" t="str">
        <f>Voorraad_GANGBAAR!G309</f>
        <v>Tijm ¦ Citroentijm ¦ 'GROEN'</v>
      </c>
      <c r="B300" s="116" t="str">
        <f>Voorraad_GANGBAAR!Q309</f>
        <v>Thymus citriodorus</v>
      </c>
      <c r="C300" s="117">
        <f>Voorraad_GANGBAAR!H309</f>
        <v>0</v>
      </c>
      <c r="D300" s="117" t="str">
        <f t="shared" si="14"/>
        <v>(0x18)+0</v>
      </c>
      <c r="E300" s="117">
        <f t="shared" si="15"/>
        <v>1</v>
      </c>
      <c r="F300" s="118" t="str">
        <f t="shared" si="16"/>
        <v>1 kist van 0 stuks</v>
      </c>
    </row>
    <row r="301" spans="1:6" ht="19.5" customHeight="1" x14ac:dyDescent="0.3">
      <c r="A301" s="116" t="str">
        <f>Voorraad_GANGBAAR!G310</f>
        <v>Tijm ¦ Citroentijm ¦ 'Lemonade'</v>
      </c>
      <c r="B301" s="116" t="str">
        <f>Voorraad_GANGBAAR!Q310</f>
        <v>Thymus citriodorus 'Lemonade'</v>
      </c>
      <c r="C301" s="117">
        <f>Voorraad_GANGBAAR!H310</f>
        <v>0</v>
      </c>
      <c r="D301" s="117" t="str">
        <f t="shared" si="14"/>
        <v>(0x18)+0</v>
      </c>
      <c r="E301" s="117">
        <f t="shared" si="15"/>
        <v>1</v>
      </c>
      <c r="F301" s="118" t="str">
        <f t="shared" si="16"/>
        <v>1 kist van 0 stuks</v>
      </c>
    </row>
    <row r="302" spans="1:6" ht="19.5" customHeight="1" x14ac:dyDescent="0.3">
      <c r="A302" s="116" t="str">
        <f>Voorraad_GANGBAAR!G311</f>
        <v>Tijm ¦ Citroentijm ¦ 'ZILVER'</v>
      </c>
      <c r="B302" s="116" t="str">
        <f>Voorraad_GANGBAAR!Q311</f>
        <v>Thymus citriodorus 'Silver Queen'</v>
      </c>
      <c r="C302" s="117">
        <f>Voorraad_GANGBAAR!H311</f>
        <v>0</v>
      </c>
      <c r="D302" s="117" t="str">
        <f t="shared" si="14"/>
        <v>(0x18)+0</v>
      </c>
      <c r="E302" s="117">
        <f t="shared" si="15"/>
        <v>1</v>
      </c>
      <c r="F302" s="118" t="str">
        <f t="shared" si="16"/>
        <v>1 kist van 0 stuks</v>
      </c>
    </row>
    <row r="303" spans="1:6" ht="19.5" customHeight="1" x14ac:dyDescent="0.3">
      <c r="A303" s="116" t="str">
        <f>Voorraad_GANGBAAR!G312</f>
        <v>Tijm ¦ 'GOUD'</v>
      </c>
      <c r="B303" s="116" t="str">
        <f>Voorraad_GANGBAAR!Q312</f>
        <v>Thymus vulgaris 'Gold'</v>
      </c>
      <c r="C303" s="117">
        <f>Voorraad_GANGBAAR!H312</f>
        <v>0</v>
      </c>
      <c r="D303" s="117" t="str">
        <f t="shared" si="14"/>
        <v>(0x18)+0</v>
      </c>
      <c r="E303" s="117">
        <f t="shared" si="15"/>
        <v>1</v>
      </c>
      <c r="F303" s="118" t="str">
        <f t="shared" si="16"/>
        <v>1 kist van 0 stuks</v>
      </c>
    </row>
    <row r="304" spans="1:6" ht="19.5" customHeight="1" x14ac:dyDescent="0.3">
      <c r="A304" s="116" t="str">
        <f>Voorraad_GANGBAAR!G313</f>
        <v>Tijm ¦ 'GROEN' ¦ 'Compacte'</v>
      </c>
      <c r="B304" s="116" t="str">
        <f>Voorraad_GANGBAAR!Q313</f>
        <v>Thymus vulgaris 'Compactus'</v>
      </c>
      <c r="C304" s="117">
        <f>Voorraad_GANGBAAR!H313</f>
        <v>0</v>
      </c>
      <c r="D304" s="117" t="str">
        <f t="shared" si="14"/>
        <v>(0x18)+0</v>
      </c>
      <c r="E304" s="117">
        <f t="shared" si="15"/>
        <v>1</v>
      </c>
      <c r="F304" s="118" t="str">
        <f t="shared" si="16"/>
        <v>1 kist van 0 stuks</v>
      </c>
    </row>
    <row r="305" spans="1:6" ht="19.5" customHeight="1" x14ac:dyDescent="0.3">
      <c r="A305" s="116" t="str">
        <f>Voorraad_GANGBAAR!G314</f>
        <v>Tijm ¦ 'GROEN' ¦ 'Faustini'</v>
      </c>
      <c r="B305" s="116" t="str">
        <f>Voorraad_GANGBAAR!Q314</f>
        <v>Thymus vulgaris 'Faustini'</v>
      </c>
      <c r="C305" s="117">
        <f>Voorraad_GANGBAAR!H314</f>
        <v>0</v>
      </c>
      <c r="D305" s="117" t="str">
        <f t="shared" si="14"/>
        <v>(0x18)+0</v>
      </c>
      <c r="E305" s="117">
        <f t="shared" si="15"/>
        <v>1</v>
      </c>
      <c r="F305" s="118" t="str">
        <f t="shared" si="16"/>
        <v>1 kist van 0 stuks</v>
      </c>
    </row>
    <row r="306" spans="1:6" ht="19.5" customHeight="1" x14ac:dyDescent="0.3">
      <c r="A306" s="116" t="str">
        <f>Voorraad_GANGBAAR!G315</f>
        <v>Tijm ¦ 'Herba Barona'</v>
      </c>
      <c r="B306" s="116" t="str">
        <f>Voorraad_GANGBAAR!Q315</f>
        <v>Thymus Herba Barona</v>
      </c>
      <c r="C306" s="117">
        <f>Voorraad_GANGBAAR!H315</f>
        <v>0</v>
      </c>
      <c r="D306" s="117" t="str">
        <f t="shared" si="14"/>
        <v>(0x18)+0</v>
      </c>
      <c r="E306" s="117">
        <f t="shared" si="15"/>
        <v>1</v>
      </c>
      <c r="F306" s="118" t="str">
        <f t="shared" si="16"/>
        <v>1 kist van 0 stuks</v>
      </c>
    </row>
    <row r="307" spans="1:6" ht="19.5" customHeight="1" x14ac:dyDescent="0.3">
      <c r="A307" s="116" t="str">
        <f>Voorraad_GANGBAAR!G316</f>
        <v>Tijm ¦ 'Tabor'</v>
      </c>
      <c r="B307" s="116" t="str">
        <f>Voorraad_GANGBAAR!Q316</f>
        <v>Thymus pulegioides 'Tabor'</v>
      </c>
      <c r="C307" s="117">
        <f>Voorraad_GANGBAAR!H316</f>
        <v>0</v>
      </c>
      <c r="D307" s="117" t="str">
        <f t="shared" si="14"/>
        <v>(0x18)+0</v>
      </c>
      <c r="E307" s="117">
        <f t="shared" si="15"/>
        <v>1</v>
      </c>
      <c r="F307" s="118" t="str">
        <f t="shared" si="16"/>
        <v>1 kist van 0 stuks</v>
      </c>
    </row>
    <row r="308" spans="1:6" ht="19.5" customHeight="1" x14ac:dyDescent="0.3">
      <c r="A308" s="116" t="str">
        <f>Voorraad_GANGBAAR!G317</f>
        <v>Tijm ¦ 'Wilde tijm' ¦ Kruiptijm ¦ 'Creeping Red'</v>
      </c>
      <c r="B308" s="116" t="str">
        <f>Voorraad_GANGBAAR!Q317</f>
        <v>Thymus serpyllum 'Creeping Red'</v>
      </c>
      <c r="C308" s="117">
        <f>Voorraad_GANGBAAR!H317</f>
        <v>0</v>
      </c>
      <c r="D308" s="117" t="str">
        <f t="shared" si="14"/>
        <v>(0x18)+0</v>
      </c>
      <c r="E308" s="117">
        <f t="shared" si="15"/>
        <v>1</v>
      </c>
      <c r="F308" s="118" t="str">
        <f t="shared" si="16"/>
        <v>1 kist van 0 stuks</v>
      </c>
    </row>
    <row r="309" spans="1:6" ht="19.5" customHeight="1" x14ac:dyDescent="0.3">
      <c r="A309" s="116" t="str">
        <f>Voorraad_GANGBAAR!G318</f>
        <v>Tijm ¦ 'Wilde tijm' ¦ Kruiptijm ¦ 'Grote tijm'</v>
      </c>
      <c r="B309" s="116" t="str">
        <f>Voorraad_GANGBAAR!Q318</f>
        <v>Thymus pulegioides</v>
      </c>
      <c r="C309" s="117">
        <f>Voorraad_GANGBAAR!H318</f>
        <v>0</v>
      </c>
      <c r="D309" s="117" t="str">
        <f t="shared" si="14"/>
        <v>(0x18)+0</v>
      </c>
      <c r="E309" s="117">
        <f t="shared" si="15"/>
        <v>1</v>
      </c>
      <c r="F309" s="118" t="str">
        <f t="shared" si="16"/>
        <v>1 kist van 0 stuks</v>
      </c>
    </row>
    <row r="310" spans="1:6" ht="19.5" customHeight="1" x14ac:dyDescent="0.3">
      <c r="A310" s="116" t="str">
        <f>Voorraad_GANGBAAR!G319</f>
        <v>Tijm ¦ 'Wilde tijm' ¦ Kruiptijm ¦ 'Kleine tijm'</v>
      </c>
      <c r="B310" s="116" t="str">
        <f>Voorraad_GANGBAAR!Q319</f>
        <v>Thymus serpyllum</v>
      </c>
      <c r="C310" s="117">
        <f>Voorraad_GANGBAAR!H319</f>
        <v>0</v>
      </c>
      <c r="D310" s="117" t="str">
        <f t="shared" si="14"/>
        <v>(0x18)+0</v>
      </c>
      <c r="E310" s="117">
        <f t="shared" si="15"/>
        <v>1</v>
      </c>
      <c r="F310" s="118" t="str">
        <f t="shared" si="16"/>
        <v>1 kist van 0 stuks</v>
      </c>
    </row>
    <row r="311" spans="1:6" ht="19.5" customHeight="1" x14ac:dyDescent="0.3">
      <c r="A311" s="116" t="str">
        <f>Voorraad_GANGBAAR!G320</f>
        <v>Tijm ¦ 'Wilde tijm' ¦ Kruiptijm ¦ 'Snow Drift'</v>
      </c>
      <c r="B311" s="116" t="str">
        <f>Voorraad_GANGBAAR!Q320</f>
        <v>Thymus serpyllum 'Snow Drift'</v>
      </c>
      <c r="C311" s="117">
        <f>Voorraad_GANGBAAR!H320</f>
        <v>0</v>
      </c>
      <c r="D311" s="117" t="str">
        <f t="shared" si="14"/>
        <v>(0x18)+0</v>
      </c>
      <c r="E311" s="117">
        <f t="shared" si="15"/>
        <v>1</v>
      </c>
      <c r="F311" s="118" t="str">
        <f t="shared" si="16"/>
        <v>1 kist van 0 stuks</v>
      </c>
    </row>
    <row r="312" spans="1:6" ht="19.5" customHeight="1" x14ac:dyDescent="0.3">
      <c r="A312" s="116" t="str">
        <f>Voorraad_GANGBAAR!G321</f>
        <v>Tripmadam</v>
      </c>
      <c r="B312" s="116" t="str">
        <f>Voorraad_GANGBAAR!Q321</f>
        <v>Sedum reflexum / Sedum rupestre L.</v>
      </c>
      <c r="C312" s="117">
        <f>Voorraad_GANGBAAR!H321</f>
        <v>0</v>
      </c>
      <c r="D312" s="117" t="str">
        <f t="shared" si="14"/>
        <v>(0x18)+0</v>
      </c>
      <c r="E312" s="117">
        <f t="shared" si="15"/>
        <v>1</v>
      </c>
      <c r="F312" s="118" t="str">
        <f t="shared" si="16"/>
        <v>1 kist van 0 stuks</v>
      </c>
    </row>
    <row r="313" spans="1:6" ht="19.5" customHeight="1" x14ac:dyDescent="0.3">
      <c r="A313" s="116" t="str">
        <f>Voorraad_GANGBAAR!G322</f>
        <v>Valeriaan</v>
      </c>
      <c r="B313" s="116" t="str">
        <f>Voorraad_GANGBAAR!Q322</f>
        <v>Valeriana officinalis</v>
      </c>
      <c r="C313" s="117">
        <f>Voorraad_GANGBAAR!H322</f>
        <v>0</v>
      </c>
      <c r="D313" s="117" t="str">
        <f t="shared" si="14"/>
        <v>(0x18)+0</v>
      </c>
      <c r="E313" s="117">
        <f t="shared" si="15"/>
        <v>1</v>
      </c>
      <c r="F313" s="118" t="str">
        <f t="shared" si="16"/>
        <v>1 kist van 0 stuks</v>
      </c>
    </row>
    <row r="314" spans="1:6" ht="19.5" customHeight="1" x14ac:dyDescent="0.3">
      <c r="A314" s="116" t="str">
        <f>Voorraad_GANGBAAR!G323</f>
        <v>Valkruid</v>
      </c>
      <c r="B314" s="116" t="str">
        <f>Voorraad_GANGBAAR!Q323</f>
        <v>Arnica montana</v>
      </c>
      <c r="C314" s="117">
        <f>Voorraad_GANGBAAR!H323</f>
        <v>0</v>
      </c>
      <c r="D314" s="117" t="str">
        <f t="shared" si="14"/>
        <v>(0x18)+0</v>
      </c>
      <c r="E314" s="117">
        <f t="shared" si="15"/>
        <v>1</v>
      </c>
      <c r="F314" s="118" t="str">
        <f t="shared" si="16"/>
        <v>1 kist van 0 stuks</v>
      </c>
    </row>
    <row r="315" spans="1:6" ht="19.5" customHeight="1" x14ac:dyDescent="0.3">
      <c r="A315" s="116" t="str">
        <f>Voorraad_GANGBAAR!G324</f>
        <v>Venkel ¦ 'Bladvenkel' ¦ 'BRONS'</v>
      </c>
      <c r="B315" s="116" t="str">
        <f>Voorraad_GANGBAAR!Q324</f>
        <v>Foeniculum vulgare 'Giant Bronze'</v>
      </c>
      <c r="C315" s="117">
        <f>Voorraad_GANGBAAR!H324</f>
        <v>0</v>
      </c>
      <c r="D315" s="117" t="str">
        <f t="shared" si="14"/>
        <v>(0x18)+0</v>
      </c>
      <c r="E315" s="117">
        <f t="shared" si="15"/>
        <v>1</v>
      </c>
      <c r="F315" s="118" t="str">
        <f t="shared" si="16"/>
        <v>1 kist van 0 stuks</v>
      </c>
    </row>
    <row r="316" spans="1:6" ht="19.5" customHeight="1" x14ac:dyDescent="0.3">
      <c r="A316" s="116" t="str">
        <f>Voorraad_GANGBAAR!G325</f>
        <v>Venkel ¦ 'Bladvenkel' ¦ 'GROEN'</v>
      </c>
      <c r="B316" s="116" t="str">
        <f>Voorraad_GANGBAAR!Q325</f>
        <v>Foeniculum vulgare</v>
      </c>
      <c r="C316" s="117">
        <f>Voorraad_GANGBAAR!H325</f>
        <v>0</v>
      </c>
      <c r="D316" s="117" t="str">
        <f t="shared" si="14"/>
        <v>(0x18)+0</v>
      </c>
      <c r="E316" s="117">
        <f t="shared" si="15"/>
        <v>1</v>
      </c>
      <c r="F316" s="118" t="str">
        <f t="shared" si="16"/>
        <v>1 kist van 0 stuks</v>
      </c>
    </row>
    <row r="317" spans="1:6" ht="19.5" customHeight="1" x14ac:dyDescent="0.3">
      <c r="A317" s="116" t="str">
        <f>Voorraad_GANGBAAR!G326</f>
        <v>Vrouwenmantel</v>
      </c>
      <c r="B317" s="116" t="str">
        <f>Voorraad_GANGBAAR!Q326</f>
        <v>Alchemilla vulgaris</v>
      </c>
      <c r="C317" s="117">
        <f>Voorraad_GANGBAAR!H326</f>
        <v>0</v>
      </c>
      <c r="D317" s="117" t="str">
        <f t="shared" si="14"/>
        <v>(0x18)+0</v>
      </c>
      <c r="E317" s="117">
        <f t="shared" si="15"/>
        <v>1</v>
      </c>
      <c r="F317" s="118" t="str">
        <f t="shared" si="16"/>
        <v>1 kist van 0 stuks</v>
      </c>
    </row>
    <row r="318" spans="1:6" ht="19.5" customHeight="1" x14ac:dyDescent="0.3">
      <c r="A318" s="116" t="str">
        <f>Voorraad_GANGBAAR!G327</f>
        <v>Warmoes ¦ Snijbiet ¦ 'Bright Lights'</v>
      </c>
      <c r="B318" s="116" t="str">
        <f>Voorraad_GANGBAAR!Q327</f>
        <v>Beta vulgaris subsp. Cicla / Beta vulgaris var. Cicla</v>
      </c>
      <c r="C318" s="117">
        <f>Voorraad_GANGBAAR!H327</f>
        <v>0</v>
      </c>
      <c r="D318" s="117" t="str">
        <f t="shared" si="14"/>
        <v>(0x18)+0</v>
      </c>
      <c r="E318" s="117">
        <f t="shared" si="15"/>
        <v>1</v>
      </c>
      <c r="F318" s="118" t="str">
        <f t="shared" si="16"/>
        <v>1 kist van 0 stuks</v>
      </c>
    </row>
    <row r="319" spans="1:6" ht="19.5" customHeight="1" x14ac:dyDescent="0.3">
      <c r="A319" s="116" t="str">
        <f>Voorraad_GANGBAAR!G328</f>
        <v>Wasabi¦ 'GROEN' ¦ [P14]</v>
      </c>
      <c r="B319" s="116" t="str">
        <f>Voorraad_GANGBAAR!Q328</f>
        <v>Wasabi japonica</v>
      </c>
      <c r="C319" s="117">
        <f>Voorraad_GANGBAAR!H328</f>
        <v>0</v>
      </c>
      <c r="D319" s="117" t="str">
        <f t="shared" si="14"/>
        <v>(0x18)+0</v>
      </c>
      <c r="E319" s="117">
        <f t="shared" si="15"/>
        <v>1</v>
      </c>
      <c r="F319" s="118" t="str">
        <f t="shared" si="16"/>
        <v>1 kist van 0 stuks</v>
      </c>
    </row>
    <row r="320" spans="1:6" ht="19.5" customHeight="1" x14ac:dyDescent="0.3">
      <c r="A320" s="116" t="str">
        <f>Voorraad_GANGBAAR!G329</f>
        <v>Wasabi¦ 'ROOD' ¦ [P14]</v>
      </c>
      <c r="B320" s="116" t="str">
        <f>Voorraad_GANGBAAR!Q329</f>
        <v>Wasabi japonica 'Red'</v>
      </c>
      <c r="C320" s="117">
        <f>Voorraad_GANGBAAR!H329</f>
        <v>0</v>
      </c>
      <c r="D320" s="117" t="str">
        <f t="shared" si="14"/>
        <v>(0x18)+0</v>
      </c>
      <c r="E320" s="117">
        <f t="shared" si="15"/>
        <v>1</v>
      </c>
      <c r="F320" s="118" t="str">
        <f t="shared" si="16"/>
        <v>1 kist van 0 stuks</v>
      </c>
    </row>
    <row r="321" spans="1:6" ht="19.5" customHeight="1" x14ac:dyDescent="0.3">
      <c r="A321" s="116" t="str">
        <f>Voorraad_GANGBAAR!G330</f>
        <v>Wijnruit</v>
      </c>
      <c r="B321" s="116" t="str">
        <f>Voorraad_GANGBAAR!Q330</f>
        <v>Ruta graveolens</v>
      </c>
      <c r="C321" s="117">
        <f>Voorraad_GANGBAAR!H330</f>
        <v>0</v>
      </c>
      <c r="D321" s="117" t="str">
        <f t="shared" si="14"/>
        <v>(0x18)+0</v>
      </c>
      <c r="E321" s="117">
        <f t="shared" si="15"/>
        <v>1</v>
      </c>
      <c r="F321" s="118" t="str">
        <f t="shared" si="16"/>
        <v>1 kist van 0 stuks</v>
      </c>
    </row>
    <row r="322" spans="1:6" ht="19.5" customHeight="1" x14ac:dyDescent="0.3">
      <c r="A322" s="116" t="str">
        <f>Voorraad_GANGBAAR!G331</f>
        <v>Yacon ¦ 'Appelwortel' ¦ 'ROOD'</v>
      </c>
      <c r="B322" s="116" t="str">
        <f>Voorraad_GANGBAAR!Q331</f>
        <v>Smallanthus sonchifolius 'Red'</v>
      </c>
      <c r="C322" s="117">
        <f>Voorraad_GANGBAAR!H331</f>
        <v>0</v>
      </c>
      <c r="D322" s="117" t="str">
        <f t="shared" si="14"/>
        <v>(0x18)+0</v>
      </c>
      <c r="E322" s="117">
        <f t="shared" si="15"/>
        <v>1</v>
      </c>
      <c r="F322" s="118" t="str">
        <f t="shared" si="16"/>
        <v>1 kist van 0 stuks</v>
      </c>
    </row>
    <row r="323" spans="1:6" ht="19.5" customHeight="1" x14ac:dyDescent="0.3">
      <c r="A323" s="116" t="str">
        <f>Voorraad_GANGBAAR!G332</f>
        <v>Yacon ¦ 'Appelwortel' ¦ 'WIT'</v>
      </c>
      <c r="B323" s="116" t="str">
        <f>Voorraad_GANGBAAR!Q332</f>
        <v>Smallanthus sonchifolius 'White'</v>
      </c>
      <c r="C323" s="117">
        <f>Voorraad_GANGBAAR!H332</f>
        <v>0</v>
      </c>
      <c r="D323" s="117" t="str">
        <f t="shared" si="14"/>
        <v>(0x18)+0</v>
      </c>
      <c r="E323" s="117">
        <f t="shared" si="15"/>
        <v>1</v>
      </c>
      <c r="F323" s="118" t="str">
        <f t="shared" si="16"/>
        <v>1 kist van 0 stuks</v>
      </c>
    </row>
    <row r="324" spans="1:6" ht="19.5" customHeight="1" x14ac:dyDescent="0.3">
      <c r="A324" s="116" t="str">
        <f>Voorraad_GANGBAAR!G333</f>
        <v>Zeebanaan</v>
      </c>
      <c r="B324" s="116" t="str">
        <f>Voorraad_GANGBAAR!Q333</f>
        <v>Carpobrotus rossii</v>
      </c>
      <c r="C324" s="117">
        <f>Voorraad_GANGBAAR!H333</f>
        <v>0</v>
      </c>
      <c r="D324" s="117" t="str">
        <f t="shared" ref="D324:D344" si="17">"("&amp;TRUNC(C324/18)&amp;"x18)"&amp;"+" &amp; MOD(C324,18)</f>
        <v>(0x18)+0</v>
      </c>
      <c r="E324" s="117">
        <f t="shared" si="15"/>
        <v>1</v>
      </c>
      <c r="F324" s="118" t="str">
        <f t="shared" si="16"/>
        <v>1 kist van 0 stuks</v>
      </c>
    </row>
    <row r="325" spans="1:6" ht="19.5" customHeight="1" x14ac:dyDescent="0.3">
      <c r="A325" s="116" t="str">
        <f>Voorraad_GANGBAAR!G334</f>
        <v>Zeekool</v>
      </c>
      <c r="B325" s="116" t="str">
        <f>Voorraad_GANGBAAR!Q334</f>
        <v>Crambe maritima</v>
      </c>
      <c r="C325" s="117">
        <f>Voorraad_GANGBAAR!H334</f>
        <v>0</v>
      </c>
      <c r="D325" s="117" t="str">
        <f t="shared" si="17"/>
        <v>(0x18)+0</v>
      </c>
      <c r="E325" s="117">
        <f t="shared" si="15"/>
        <v>1</v>
      </c>
      <c r="F325" s="118" t="str">
        <f t="shared" si="16"/>
        <v>1 kist van 0 stuks</v>
      </c>
    </row>
    <row r="326" spans="1:6" ht="19.5" customHeight="1" x14ac:dyDescent="0.3">
      <c r="A326" s="116" t="str">
        <f>Voorraad_GANGBAAR!G335</f>
        <v>Zeekool ¦ 'Reuzenzeekool' ¦ 'Hartbladige'</v>
      </c>
      <c r="B326" s="116" t="str">
        <f>Voorraad_GANGBAAR!Q335</f>
        <v>Crambe cordifolia</v>
      </c>
      <c r="C326" s="117">
        <f>Voorraad_GANGBAAR!H335</f>
        <v>0</v>
      </c>
      <c r="D326" s="117" t="str">
        <f t="shared" si="17"/>
        <v>(0x18)+0</v>
      </c>
      <c r="E326" s="117">
        <f t="shared" si="15"/>
        <v>1</v>
      </c>
      <c r="F326" s="118" t="str">
        <f t="shared" si="16"/>
        <v>1 kist van 0 stuks</v>
      </c>
    </row>
    <row r="327" spans="1:6" ht="19.5" customHeight="1" x14ac:dyDescent="0.3">
      <c r="A327" s="116" t="str">
        <f>Voorraad_GANGBAAR!G336</f>
        <v>Zeekraal</v>
      </c>
      <c r="B327" s="116" t="str">
        <f>Voorraad_GANGBAAR!Q336</f>
        <v>Salicornia 'Europaea'</v>
      </c>
      <c r="C327" s="117">
        <f>Voorraad_GANGBAAR!H336</f>
        <v>0</v>
      </c>
      <c r="D327" s="117" t="str">
        <f t="shared" si="17"/>
        <v>(0x18)+0</v>
      </c>
      <c r="E327" s="117">
        <f t="shared" si="15"/>
        <v>1</v>
      </c>
      <c r="F327" s="118" t="str">
        <f t="shared" si="16"/>
        <v>1 kist van 0 stuks</v>
      </c>
    </row>
    <row r="328" spans="1:6" ht="19.5" customHeight="1" x14ac:dyDescent="0.3">
      <c r="A328" s="116" t="str">
        <f>Voorraad_GANGBAAR!G337</f>
        <v>Zeelavas</v>
      </c>
      <c r="B328" s="116" t="str">
        <f>Voorraad_GANGBAAR!Q337</f>
        <v>Ligusticum scoticum</v>
      </c>
      <c r="C328" s="117">
        <f>Voorraad_GANGBAAR!H337</f>
        <v>0</v>
      </c>
      <c r="D328" s="117" t="str">
        <f t="shared" si="17"/>
        <v>(0x18)+0</v>
      </c>
      <c r="E328" s="117">
        <f t="shared" si="15"/>
        <v>1</v>
      </c>
      <c r="F328" s="118" t="str">
        <f t="shared" si="16"/>
        <v>1 kist van 0 stuks</v>
      </c>
    </row>
    <row r="329" spans="1:6" ht="19.5" customHeight="1" x14ac:dyDescent="0.3">
      <c r="A329" s="116" t="str">
        <f>Voorraad_GANGBAAR!G338</f>
        <v>Zeepkruid 'Gewoon'</v>
      </c>
      <c r="B329" s="116" t="str">
        <f>Voorraad_GANGBAAR!Q338</f>
        <v>Saponaria officinalis</v>
      </c>
      <c r="C329" s="117">
        <f>Voorraad_GANGBAAR!H338</f>
        <v>0</v>
      </c>
      <c r="D329" s="117" t="str">
        <f t="shared" si="17"/>
        <v>(0x18)+0</v>
      </c>
      <c r="E329" s="117">
        <f t="shared" si="15"/>
        <v>1</v>
      </c>
      <c r="F329" s="118" t="str">
        <f t="shared" si="16"/>
        <v>1 kist van 0 stuks</v>
      </c>
    </row>
    <row r="330" spans="1:6" ht="19.5" customHeight="1" x14ac:dyDescent="0.3">
      <c r="A330" s="116" t="str">
        <f>Voorraad_GANGBAAR!G339</f>
        <v>Zeeraket</v>
      </c>
      <c r="B330" s="116" t="str">
        <f>Voorraad_GANGBAAR!Q339</f>
        <v>Cakile maritima</v>
      </c>
      <c r="C330" s="117">
        <f>Voorraad_GANGBAAR!H339</f>
        <v>0</v>
      </c>
      <c r="D330" s="117" t="str">
        <f t="shared" si="17"/>
        <v>(0x18)+0</v>
      </c>
      <c r="E330" s="117">
        <f t="shared" si="15"/>
        <v>1</v>
      </c>
      <c r="F330" s="118" t="str">
        <f t="shared" si="16"/>
        <v>1 kist van 0 stuks</v>
      </c>
    </row>
    <row r="331" spans="1:6" ht="19.5" customHeight="1" x14ac:dyDescent="0.3">
      <c r="A331" s="116" t="str">
        <f>Voorraad_GANGBAAR!G340</f>
        <v>Zeevenkel</v>
      </c>
      <c r="B331" s="116" t="str">
        <f>Voorraad_GANGBAAR!Q340</f>
        <v>Crithmum maritimum</v>
      </c>
      <c r="C331" s="117">
        <f>Voorraad_GANGBAAR!H340</f>
        <v>0</v>
      </c>
      <c r="D331" s="117" t="str">
        <f t="shared" si="17"/>
        <v>(0x18)+0</v>
      </c>
      <c r="E331" s="117">
        <f t="shared" si="15"/>
        <v>1</v>
      </c>
      <c r="F331" s="118" t="str">
        <f t="shared" si="16"/>
        <v>1 kist van 0 stuks</v>
      </c>
    </row>
    <row r="332" spans="1:6" ht="19.5" customHeight="1" x14ac:dyDescent="0.3">
      <c r="A332" s="116" t="str">
        <f>Voorraad_GANGBAAR!G341</f>
        <v>Zoete Aardappel ¦ 'ORANJE' ¦ [P14]</v>
      </c>
      <c r="B332" s="116" t="str">
        <f>Voorraad_GANGBAAR!Q341</f>
        <v xml:space="preserve">Ipomoea batatas 'Erato Orange' </v>
      </c>
      <c r="C332" s="117">
        <f>Voorraad_GANGBAAR!H341</f>
        <v>0</v>
      </c>
      <c r="D332" s="117" t="str">
        <f t="shared" si="17"/>
        <v>(0x18)+0</v>
      </c>
      <c r="E332" s="117">
        <f t="shared" si="15"/>
        <v>1</v>
      </c>
      <c r="F332" s="118" t="str">
        <f t="shared" si="16"/>
        <v>1 kist van 0 stuks</v>
      </c>
    </row>
    <row r="333" spans="1:6" ht="19.5" customHeight="1" x14ac:dyDescent="0.3">
      <c r="A333" s="116" t="str">
        <f>Voorraad_GANGBAAR!G342</f>
        <v>Zoete Aardappel ¦ 'WIT' ¦ [P14]</v>
      </c>
      <c r="B333" s="116" t="str">
        <f>Voorraad_GANGBAAR!Q342</f>
        <v xml:space="preserve">Ipomoea batatas 'Erato White' </v>
      </c>
      <c r="C333" s="117">
        <f>Voorraad_GANGBAAR!H342</f>
        <v>0</v>
      </c>
      <c r="D333" s="117" t="str">
        <f t="shared" si="17"/>
        <v>(0x18)+0</v>
      </c>
      <c r="E333" s="117">
        <f t="shared" si="15"/>
        <v>1</v>
      </c>
      <c r="F333" s="118" t="str">
        <f t="shared" si="16"/>
        <v>1 kist van 0 stuks</v>
      </c>
    </row>
    <row r="334" spans="1:6" ht="19.5" customHeight="1" x14ac:dyDescent="0.3">
      <c r="A334" s="116" t="str">
        <f>Voorraad_GANGBAAR!G343</f>
        <v>Zoethout</v>
      </c>
      <c r="B334" s="116" t="str">
        <f>Voorraad_GANGBAAR!Q343</f>
        <v>Glycyrrhiza glabra</v>
      </c>
      <c r="C334" s="117">
        <f>Voorraad_GANGBAAR!H343</f>
        <v>0</v>
      </c>
      <c r="D334" s="117" t="str">
        <f t="shared" si="17"/>
        <v>(0x18)+0</v>
      </c>
      <c r="E334" s="117">
        <f t="shared" si="15"/>
        <v>1</v>
      </c>
      <c r="F334" s="118" t="str">
        <f t="shared" si="16"/>
        <v>1 kist van 0 stuks</v>
      </c>
    </row>
    <row r="335" spans="1:6" ht="19.5" customHeight="1" x14ac:dyDescent="0.3">
      <c r="A335" s="116" t="str">
        <f>Voorraad_GANGBAAR!G344</f>
        <v>Zoethout ¦ [P14]</v>
      </c>
      <c r="B335" s="116" t="str">
        <f>Voorraad_GANGBAAR!Q344</f>
        <v>Glycyrrhiza glabra</v>
      </c>
      <c r="C335" s="117">
        <f>Voorraad_GANGBAAR!H344</f>
        <v>0</v>
      </c>
      <c r="D335" s="117" t="str">
        <f t="shared" si="17"/>
        <v>(0x18)+0</v>
      </c>
      <c r="E335" s="117">
        <f t="shared" si="15"/>
        <v>1</v>
      </c>
      <c r="F335" s="118" t="str">
        <f t="shared" si="16"/>
        <v>1 kist van 0 stuks</v>
      </c>
    </row>
    <row r="336" spans="1:6" ht="19.5" customHeight="1" x14ac:dyDescent="0.3">
      <c r="A336" s="116" t="str">
        <f>Voorraad_GANGBAAR!G345</f>
        <v>Zoethoutgras</v>
      </c>
      <c r="B336" s="116" t="str">
        <f>Voorraad_GANGBAAR!Q345</f>
        <v>Acorus gramineus ‘Licorice’</v>
      </c>
      <c r="C336" s="117">
        <f>Voorraad_GANGBAAR!H345</f>
        <v>0</v>
      </c>
      <c r="D336" s="117" t="str">
        <f t="shared" si="17"/>
        <v>(0x18)+0</v>
      </c>
      <c r="E336" s="117">
        <f t="shared" si="15"/>
        <v>1</v>
      </c>
      <c r="F336" s="118" t="str">
        <f t="shared" si="16"/>
        <v>1 kist van 0 stuks</v>
      </c>
    </row>
    <row r="337" spans="1:6" ht="19.5" customHeight="1" x14ac:dyDescent="0.3">
      <c r="A337" s="116" t="str">
        <f>Voorraad_GANGBAAR!G346</f>
        <v>Zuring ¦ 'Bloedzuring' ¦ 'Roodgeaderde Zuring'</v>
      </c>
      <c r="B337" s="116" t="str">
        <f>Voorraad_GANGBAAR!Q346</f>
        <v>Rumex sanguineus 'Red Stripe'</v>
      </c>
      <c r="C337" s="117">
        <f>Voorraad_GANGBAAR!H346</f>
        <v>0</v>
      </c>
      <c r="D337" s="117" t="str">
        <f t="shared" si="17"/>
        <v>(0x18)+0</v>
      </c>
      <c r="E337" s="117">
        <f t="shared" si="15"/>
        <v>1</v>
      </c>
      <c r="F337" s="118" t="str">
        <f t="shared" si="16"/>
        <v>1 kist van 0 stuks</v>
      </c>
    </row>
    <row r="338" spans="1:6" ht="19.5" customHeight="1" x14ac:dyDescent="0.3">
      <c r="A338" s="116" t="str">
        <f>Voorraad_GANGBAAR!G347</f>
        <v>Zuring ¦ 'Bloemloze zuring'</v>
      </c>
      <c r="B338" s="116" t="str">
        <f>Voorraad_GANGBAAR!Q347</f>
        <v>Rumex acetosa hortensis ac</v>
      </c>
      <c r="C338" s="117">
        <f>Voorraad_GANGBAAR!H347</f>
        <v>0</v>
      </c>
      <c r="D338" s="117" t="str">
        <f t="shared" si="17"/>
        <v>(0x18)+0</v>
      </c>
      <c r="E338" s="117">
        <f t="shared" ref="E338:E344" si="18">IF(C338&lt;=27,
    1,
    IF(MOD(C338,25)=0,
        C338/25,
        TRUNC(C338/24) + IF(MOD(C338,24)&gt;0, 1, 0)
    )
)</f>
        <v>1</v>
      </c>
      <c r="F338" s="118" t="str">
        <f t="shared" ref="F338:F344" si="19">IF(C338&lt;=27,
   "1 kist van " &amp; C338 &amp; " stuks",
   IF(MOD(C338,25)=0,
       C338/25 &amp; " kist" &amp; IF(C338/25&gt;1,"en","") &amp; " van 25 stuks",
       TRUNC(C338/24) &amp; " kisten van 24 stuks" &amp; IF(MOD(C338,24)&gt;0,
           " + 1 kist van " &amp; MOD(C338,24) &amp; " stuks",
           "")
   )
)</f>
        <v>1 kist van 0 stuks</v>
      </c>
    </row>
    <row r="339" spans="1:6" ht="19.5" customHeight="1" x14ac:dyDescent="0.3">
      <c r="A339" s="116" t="str">
        <f>Voorraad_GANGBAAR!G348</f>
        <v>Zuring ¦ 'Klaverzuring' ¦ 'GROEN'</v>
      </c>
      <c r="B339" s="116" t="str">
        <f>Voorraad_GANGBAAR!Q348</f>
        <v>Oxalis regnellii</v>
      </c>
      <c r="C339" s="117">
        <f>Voorraad_GANGBAAR!H348</f>
        <v>0</v>
      </c>
      <c r="D339" s="117" t="str">
        <f t="shared" si="17"/>
        <v>(0x18)+0</v>
      </c>
      <c r="E339" s="117">
        <f t="shared" si="18"/>
        <v>1</v>
      </c>
      <c r="F339" s="118" t="str">
        <f t="shared" si="19"/>
        <v>1 kist van 0 stuks</v>
      </c>
    </row>
    <row r="340" spans="1:6" ht="19.5" customHeight="1" x14ac:dyDescent="0.3">
      <c r="A340" s="116" t="str">
        <f>Voorraad_GANGBAAR!G349</f>
        <v>Zuring ¦ 'Klaverzuring' ¦ 'ROOD'</v>
      </c>
      <c r="B340" s="116" t="str">
        <f>Voorraad_GANGBAAR!Q349</f>
        <v>Oxalis triangularis</v>
      </c>
      <c r="C340" s="117">
        <f>Voorraad_GANGBAAR!H349</f>
        <v>0</v>
      </c>
      <c r="D340" s="117" t="str">
        <f t="shared" si="17"/>
        <v>(0x18)+0</v>
      </c>
      <c r="E340" s="117">
        <f t="shared" si="18"/>
        <v>1</v>
      </c>
      <c r="F340" s="118" t="str">
        <f t="shared" si="19"/>
        <v>1 kist van 0 stuks</v>
      </c>
    </row>
    <row r="341" spans="1:6" ht="19.5" customHeight="1" x14ac:dyDescent="0.3">
      <c r="A341" s="116" t="str">
        <f>Voorraad_GANGBAAR!G350</f>
        <v>Zuring ¦ 'ROOD' ¦ 'Redleaf CC'</v>
      </c>
      <c r="B341" s="116" t="str">
        <f>Voorraad_GANGBAAR!Q350</f>
        <v>Rumex 'Redleaf CC'</v>
      </c>
      <c r="C341" s="117">
        <f>Voorraad_GANGBAAR!H350</f>
        <v>0</v>
      </c>
      <c r="D341" s="117" t="str">
        <f t="shared" si="17"/>
        <v>(0x18)+0</v>
      </c>
      <c r="E341" s="117">
        <f t="shared" si="18"/>
        <v>1</v>
      </c>
      <c r="F341" s="118" t="str">
        <f t="shared" si="19"/>
        <v>1 kist van 0 stuks</v>
      </c>
    </row>
    <row r="342" spans="1:6" ht="19.5" customHeight="1" x14ac:dyDescent="0.3">
      <c r="A342" s="116" t="str">
        <f>Voorraad_GANGBAAR!G351</f>
        <v xml:space="preserve">Zuring ¦ 'Zilverzuring' ¦ 'Spaanse zuring' </v>
      </c>
      <c r="B342" s="116" t="str">
        <f>Voorraad_GANGBAAR!Q351</f>
        <v>Rumex scutatus</v>
      </c>
      <c r="C342" s="117">
        <f>Voorraad_GANGBAAR!H351</f>
        <v>0</v>
      </c>
      <c r="D342" s="117" t="str">
        <f t="shared" si="17"/>
        <v>(0x18)+0</v>
      </c>
      <c r="E342" s="117">
        <f t="shared" si="18"/>
        <v>1</v>
      </c>
      <c r="F342" s="118" t="str">
        <f t="shared" si="19"/>
        <v>1 kist van 0 stuks</v>
      </c>
    </row>
    <row r="343" spans="1:6" ht="19.5" customHeight="1" x14ac:dyDescent="0.3">
      <c r="A343" s="116" t="str">
        <f>Voorraad_GANGBAAR!G352</f>
        <v>Zuring ¦ 'Zilverzuring' ¦ 'Spaanse zuring' ¦ 'Silver Leaf'</v>
      </c>
      <c r="B343" s="116" t="str">
        <f>Voorraad_GANGBAAR!Q352</f>
        <v>Rumex scutatus 'Silver Leaf'</v>
      </c>
      <c r="C343" s="117">
        <f>Voorraad_GANGBAAR!H352</f>
        <v>0</v>
      </c>
      <c r="D343" s="117" t="str">
        <f t="shared" si="17"/>
        <v>(0x18)+0</v>
      </c>
      <c r="E343" s="117">
        <f t="shared" si="18"/>
        <v>1</v>
      </c>
      <c r="F343" s="118" t="str">
        <f t="shared" si="19"/>
        <v>1 kist van 0 stuks</v>
      </c>
    </row>
    <row r="344" spans="1:6" ht="19.5" customHeight="1" x14ac:dyDescent="0.3">
      <c r="A344" s="116" t="str">
        <f>Voorraad_GANGBAAR!G353</f>
        <v>Zwartmoeskervel ¦ 'Alexanderkruid'</v>
      </c>
      <c r="B344" s="116" t="str">
        <f>Voorraad_GANGBAAR!Q353</f>
        <v>Smyrnium olusatrum</v>
      </c>
      <c r="C344" s="117">
        <f>Voorraad_GANGBAAR!H353</f>
        <v>0</v>
      </c>
      <c r="D344" s="117" t="str">
        <f t="shared" si="17"/>
        <v>(0x18)+0</v>
      </c>
      <c r="E344" s="117">
        <f t="shared" si="18"/>
        <v>1</v>
      </c>
      <c r="F344" s="118" t="str">
        <f t="shared" si="19"/>
        <v>1 kist van 0 stuks</v>
      </c>
    </row>
  </sheetData>
  <autoFilter ref="A1:F1" xr:uid="{D4EE0CB3-3945-43E3-9F74-27C6721A590A}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08E03D-7A7A-427E-80D2-FDDBE86CA538}">
  <dimension ref="A1:D14"/>
  <sheetViews>
    <sheetView workbookViewId="0">
      <selection activeCell="B1" sqref="B1"/>
    </sheetView>
  </sheetViews>
  <sheetFormatPr defaultRowHeight="15" x14ac:dyDescent="0.25"/>
  <cols>
    <col min="1" max="4" width="20.7109375" style="1" customWidth="1"/>
  </cols>
  <sheetData>
    <row r="1" spans="1:4" x14ac:dyDescent="0.25">
      <c r="B1" s="1">
        <f>SUM(B3:B13)</f>
        <v>0</v>
      </c>
    </row>
    <row r="2" spans="1:4" x14ac:dyDescent="0.25">
      <c r="A2" s="119" t="s">
        <v>813</v>
      </c>
      <c r="B2" s="119" t="s">
        <v>443</v>
      </c>
      <c r="C2" s="119" t="s">
        <v>814</v>
      </c>
      <c r="D2" s="119" t="s">
        <v>815</v>
      </c>
    </row>
    <row r="3" spans="1:4" x14ac:dyDescent="0.25">
      <c r="A3" s="119" t="s">
        <v>452</v>
      </c>
      <c r="B3" s="119">
        <f>SUMIF(Voorraad_GANGBAAR!$N$11:$N$353, A3, Voorraad_GANGBAAR!$H$11:$H$353)</f>
        <v>0</v>
      </c>
      <c r="C3" s="120">
        <v>0.65</v>
      </c>
      <c r="D3" s="120">
        <f>B3*C3</f>
        <v>0</v>
      </c>
    </row>
    <row r="4" spans="1:4" x14ac:dyDescent="0.25">
      <c r="A4" s="119" t="s">
        <v>454</v>
      </c>
      <c r="B4" s="119">
        <f>SUMIF(Voorraad_GANGBAAR!$N$11:$N$353, A4, Voorraad_GANGBAAR!$H$11:$H$353)</f>
        <v>0</v>
      </c>
      <c r="C4" s="120">
        <v>0.7</v>
      </c>
      <c r="D4" s="120">
        <f t="shared" ref="D4:D13" si="0">B4*C4</f>
        <v>0</v>
      </c>
    </row>
    <row r="5" spans="1:4" x14ac:dyDescent="0.25">
      <c r="A5" s="119" t="s">
        <v>449</v>
      </c>
      <c r="B5" s="119">
        <f>SUMIF(Voorraad_GANGBAAR!$N$11:$N$353, A5, Voorraad_GANGBAAR!$H$11:$H$353)</f>
        <v>0</v>
      </c>
      <c r="C5" s="120">
        <v>0.8</v>
      </c>
      <c r="D5" s="120">
        <f t="shared" si="0"/>
        <v>0</v>
      </c>
    </row>
    <row r="6" spans="1:4" x14ac:dyDescent="0.25">
      <c r="A6" s="119" t="s">
        <v>455</v>
      </c>
      <c r="B6" s="119">
        <f>SUMIF(Voorraad_GANGBAAR!$N$11:$N$353, A6, Voorraad_GANGBAAR!$H$11:$H$353)</f>
        <v>0</v>
      </c>
      <c r="C6" s="120">
        <v>0.9</v>
      </c>
      <c r="D6" s="120">
        <f t="shared" si="0"/>
        <v>0</v>
      </c>
    </row>
    <row r="7" spans="1:4" x14ac:dyDescent="0.25">
      <c r="A7" s="119" t="s">
        <v>462</v>
      </c>
      <c r="B7" s="119">
        <f>SUMIF(Voorraad_GANGBAAR!$N$11:$N$353, A7, Voorraad_GANGBAAR!$H$11:$H$353)</f>
        <v>0</v>
      </c>
      <c r="C7" s="120">
        <v>1.1499999999999999</v>
      </c>
      <c r="D7" s="120">
        <f t="shared" si="0"/>
        <v>0</v>
      </c>
    </row>
    <row r="8" spans="1:4" x14ac:dyDescent="0.25">
      <c r="A8" s="119" t="s">
        <v>459</v>
      </c>
      <c r="B8" s="119">
        <f>SUMIF(Voorraad_GANGBAAR!$N$11:$N$353, A8, Voorraad_GANGBAAR!$H$11:$H$353)</f>
        <v>0</v>
      </c>
      <c r="C8" s="120">
        <v>1.25</v>
      </c>
      <c r="D8" s="120">
        <f t="shared" si="0"/>
        <v>0</v>
      </c>
    </row>
    <row r="9" spans="1:4" x14ac:dyDescent="0.25">
      <c r="A9" s="119" t="s">
        <v>463</v>
      </c>
      <c r="B9" s="119">
        <f>SUMIF(Voorraad_GANGBAAR!$N$11:$N$353, A9, Voorraad_GANGBAAR!$H$11:$H$353)</f>
        <v>0</v>
      </c>
      <c r="C9" s="120">
        <v>1.65</v>
      </c>
      <c r="D9" s="120">
        <f t="shared" si="0"/>
        <v>0</v>
      </c>
    </row>
    <row r="10" spans="1:4" x14ac:dyDescent="0.25">
      <c r="A10" s="119" t="s">
        <v>604</v>
      </c>
      <c r="B10" s="119">
        <f>SUMIF(Voorraad_GANGBAAR!$N$11:$N$353, A10, Voorraad_GANGBAAR!$H$11:$H$353)</f>
        <v>0</v>
      </c>
      <c r="C10" s="120">
        <v>2.25</v>
      </c>
      <c r="D10" s="120">
        <f t="shared" si="0"/>
        <v>0</v>
      </c>
    </row>
    <row r="11" spans="1:4" x14ac:dyDescent="0.25">
      <c r="A11" s="119" t="s">
        <v>605</v>
      </c>
      <c r="B11" s="119">
        <f>SUMIF(Voorraad_GANGBAAR!$N$11:$N$353, A11, Voorraad_GANGBAAR!$H$11:$H$353)</f>
        <v>0</v>
      </c>
      <c r="C11" s="120">
        <v>2.65</v>
      </c>
      <c r="D11" s="120">
        <f t="shared" si="0"/>
        <v>0</v>
      </c>
    </row>
    <row r="12" spans="1:4" x14ac:dyDescent="0.25">
      <c r="A12" s="119" t="s">
        <v>606</v>
      </c>
      <c r="B12" s="119">
        <f>SUMIF(Voorraad_GANGBAAR!$N$11:$N$353, A12, Voorraad_GANGBAAR!$H$11:$H$353)</f>
        <v>0</v>
      </c>
      <c r="C12" s="120">
        <v>2.85</v>
      </c>
      <c r="D12" s="120">
        <f t="shared" si="0"/>
        <v>0</v>
      </c>
    </row>
    <row r="13" spans="1:4" x14ac:dyDescent="0.25">
      <c r="A13" s="119" t="s">
        <v>800</v>
      </c>
      <c r="B13" s="119">
        <f>SUMIF(Voorraad_GANGBAAR!$N$11:$N$353, A13, Voorraad_GANGBAAR!$H$11:$H$353)</f>
        <v>0</v>
      </c>
      <c r="C13" s="120">
        <v>2.25</v>
      </c>
      <c r="D13" s="120">
        <f t="shared" si="0"/>
        <v>0</v>
      </c>
    </row>
    <row r="14" spans="1:4" x14ac:dyDescent="0.25">
      <c r="D14" s="120">
        <f>SUM(D3:D13)</f>
        <v>0</v>
      </c>
    </row>
  </sheetData>
  <autoFilter ref="A2:D2" xr:uid="{7108E03D-7A7A-427E-80D2-FDDBE86CA538}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T31"/>
  <sheetViews>
    <sheetView workbookViewId="0">
      <selection activeCell="I3" sqref="I3"/>
    </sheetView>
  </sheetViews>
  <sheetFormatPr defaultRowHeight="15" x14ac:dyDescent="0.25"/>
  <cols>
    <col min="1" max="4" width="9.140625" customWidth="1"/>
    <col min="5" max="5" width="11.85546875" bestFit="1" customWidth="1"/>
    <col min="6" max="6" width="9.140625" customWidth="1"/>
    <col min="7" max="7" width="17.5703125" bestFit="1" customWidth="1"/>
    <col min="8" max="8" width="9.140625" customWidth="1"/>
    <col min="9" max="9" width="21" bestFit="1" customWidth="1"/>
    <col min="14" max="14" width="14.5703125" bestFit="1" customWidth="1"/>
  </cols>
  <sheetData>
    <row r="1" spans="1:20" x14ac:dyDescent="0.25">
      <c r="A1" s="1" t="s">
        <v>514</v>
      </c>
      <c r="C1" s="1" t="s">
        <v>514</v>
      </c>
      <c r="E1" t="s">
        <v>25</v>
      </c>
      <c r="G1" t="s">
        <v>25</v>
      </c>
      <c r="I1" s="1" t="s">
        <v>514</v>
      </c>
      <c r="K1" s="1" t="s">
        <v>514</v>
      </c>
      <c r="N1" s="1" t="s">
        <v>514</v>
      </c>
      <c r="P1" s="1" t="s">
        <v>514</v>
      </c>
    </row>
    <row r="2" spans="1:20" x14ac:dyDescent="0.25">
      <c r="A2" t="s">
        <v>466</v>
      </c>
      <c r="C2" t="s">
        <v>467</v>
      </c>
      <c r="E2" t="s">
        <v>687</v>
      </c>
      <c r="G2" t="s">
        <v>465</v>
      </c>
      <c r="I2" t="s">
        <v>807</v>
      </c>
      <c r="K2" t="s">
        <v>510</v>
      </c>
      <c r="N2" t="s">
        <v>805</v>
      </c>
      <c r="P2" t="s">
        <v>468</v>
      </c>
      <c r="R2" t="s">
        <v>469</v>
      </c>
      <c r="S2">
        <v>1</v>
      </c>
      <c r="T2" t="s">
        <v>456</v>
      </c>
    </row>
    <row r="3" spans="1:20" x14ac:dyDescent="0.25">
      <c r="A3" t="s">
        <v>470</v>
      </c>
      <c r="C3" t="s">
        <v>471</v>
      </c>
      <c r="G3" t="s">
        <v>464</v>
      </c>
      <c r="I3" t="s">
        <v>512</v>
      </c>
      <c r="K3" t="s">
        <v>511</v>
      </c>
      <c r="N3" t="s">
        <v>806</v>
      </c>
      <c r="P3" t="s">
        <v>472</v>
      </c>
      <c r="R3" t="s">
        <v>473</v>
      </c>
      <c r="S3">
        <v>2</v>
      </c>
      <c r="T3" t="s">
        <v>457</v>
      </c>
    </row>
    <row r="4" spans="1:20" x14ac:dyDescent="0.25">
      <c r="C4" t="s">
        <v>474</v>
      </c>
      <c r="I4" t="s">
        <v>513</v>
      </c>
      <c r="K4" t="s">
        <v>803</v>
      </c>
      <c r="P4" t="s">
        <v>475</v>
      </c>
      <c r="R4" t="s">
        <v>476</v>
      </c>
      <c r="S4">
        <v>3</v>
      </c>
      <c r="T4" t="s">
        <v>460</v>
      </c>
    </row>
    <row r="5" spans="1:20" x14ac:dyDescent="0.25">
      <c r="P5" t="s">
        <v>477</v>
      </c>
      <c r="R5" t="s">
        <v>478</v>
      </c>
      <c r="S5">
        <v>4</v>
      </c>
      <c r="T5" t="s">
        <v>450</v>
      </c>
    </row>
    <row r="6" spans="1:20" x14ac:dyDescent="0.25">
      <c r="P6" t="s">
        <v>479</v>
      </c>
      <c r="R6" t="s">
        <v>480</v>
      </c>
      <c r="S6">
        <v>5</v>
      </c>
      <c r="T6" t="s">
        <v>461</v>
      </c>
    </row>
    <row r="7" spans="1:20" x14ac:dyDescent="0.25">
      <c r="P7" t="s">
        <v>481</v>
      </c>
      <c r="R7" t="s">
        <v>482</v>
      </c>
      <c r="S7">
        <v>6</v>
      </c>
      <c r="T7" t="s">
        <v>453</v>
      </c>
    </row>
    <row r="8" spans="1:20" x14ac:dyDescent="0.25">
      <c r="R8" t="s">
        <v>483</v>
      </c>
      <c r="S8">
        <v>7</v>
      </c>
    </row>
    <row r="9" spans="1:20" x14ac:dyDescent="0.25">
      <c r="R9" t="s">
        <v>484</v>
      </c>
      <c r="S9">
        <v>8</v>
      </c>
    </row>
    <row r="10" spans="1:20" x14ac:dyDescent="0.25">
      <c r="R10" t="s">
        <v>485</v>
      </c>
      <c r="S10">
        <v>9</v>
      </c>
    </row>
    <row r="11" spans="1:20" x14ac:dyDescent="0.25">
      <c r="R11" t="s">
        <v>686</v>
      </c>
      <c r="S11">
        <v>10</v>
      </c>
    </row>
    <row r="12" spans="1:20" x14ac:dyDescent="0.25">
      <c r="R12" t="s">
        <v>454</v>
      </c>
      <c r="S12">
        <v>11</v>
      </c>
    </row>
    <row r="13" spans="1:20" x14ac:dyDescent="0.25">
      <c r="S13">
        <v>12</v>
      </c>
    </row>
    <row r="14" spans="1:20" x14ac:dyDescent="0.25">
      <c r="S14">
        <v>13</v>
      </c>
    </row>
    <row r="15" spans="1:20" x14ac:dyDescent="0.25">
      <c r="S15">
        <v>14</v>
      </c>
    </row>
    <row r="16" spans="1:20" x14ac:dyDescent="0.25">
      <c r="S16">
        <v>15</v>
      </c>
    </row>
    <row r="17" spans="19:19" x14ac:dyDescent="0.25">
      <c r="S17">
        <v>16</v>
      </c>
    </row>
    <row r="18" spans="19:19" x14ac:dyDescent="0.25">
      <c r="S18">
        <v>17</v>
      </c>
    </row>
    <row r="19" spans="19:19" x14ac:dyDescent="0.25">
      <c r="S19">
        <v>18</v>
      </c>
    </row>
    <row r="20" spans="19:19" x14ac:dyDescent="0.25">
      <c r="S20">
        <v>19</v>
      </c>
    </row>
    <row r="21" spans="19:19" x14ac:dyDescent="0.25">
      <c r="S21">
        <v>20</v>
      </c>
    </row>
    <row r="22" spans="19:19" x14ac:dyDescent="0.25">
      <c r="S22">
        <v>21</v>
      </c>
    </row>
    <row r="23" spans="19:19" x14ac:dyDescent="0.25">
      <c r="S23">
        <v>22</v>
      </c>
    </row>
    <row r="24" spans="19:19" x14ac:dyDescent="0.25">
      <c r="S24">
        <v>23</v>
      </c>
    </row>
    <row r="25" spans="19:19" x14ac:dyDescent="0.25">
      <c r="S25">
        <v>24</v>
      </c>
    </row>
    <row r="26" spans="19:19" x14ac:dyDescent="0.25">
      <c r="S26">
        <v>25</v>
      </c>
    </row>
    <row r="27" spans="19:19" x14ac:dyDescent="0.25">
      <c r="S27">
        <v>26</v>
      </c>
    </row>
    <row r="28" spans="19:19" x14ac:dyDescent="0.25">
      <c r="S28">
        <v>27</v>
      </c>
    </row>
    <row r="29" spans="19:19" x14ac:dyDescent="0.25">
      <c r="S29">
        <v>28</v>
      </c>
    </row>
    <row r="30" spans="19:19" x14ac:dyDescent="0.25">
      <c r="S30">
        <v>29</v>
      </c>
    </row>
    <row r="31" spans="19:19" x14ac:dyDescent="0.25">
      <c r="S31">
        <v>30</v>
      </c>
    </row>
  </sheetData>
  <pageMargins left="0.70000000000000007" right="0.70000000000000007" top="0.75" bottom="0.75" header="0.30000000000000004" footer="0.30000000000000004"/>
  <pageSetup paperSize="9" fitToWidth="0" fitToHeight="0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7</vt:i4>
      </vt:variant>
    </vt:vector>
  </HeadingPairs>
  <TitlesOfParts>
    <vt:vector size="7" baseType="lpstr">
      <vt:lpstr>Orderbon_Klantenfiche</vt:lpstr>
      <vt:lpstr>Voorraad_GANGBAAR</vt:lpstr>
      <vt:lpstr>PP</vt:lpstr>
      <vt:lpstr>PO</vt:lpstr>
      <vt:lpstr>WLT</vt:lpstr>
      <vt:lpstr>CalCul</vt:lpstr>
      <vt:lpstr>Dropdown_update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Lode Claus</dc:creator>
  <cp:lastModifiedBy>Lode Claus</cp:lastModifiedBy>
  <cp:lastPrinted>2025-04-26T06:28:02Z</cp:lastPrinted>
  <dcterms:created xsi:type="dcterms:W3CDTF">2020-01-29T14:57:31Z</dcterms:created>
  <dcterms:modified xsi:type="dcterms:W3CDTF">2025-05-26T12:40:12Z</dcterms:modified>
</cp:coreProperties>
</file>